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алюкова\КОРРЕКТИРОВКА 2022 ГОД\кор-ка 27.04.2022 год\"/>
    </mc:Choice>
  </mc:AlternateContent>
  <bookViews>
    <workbookView xWindow="96" yWindow="60" windowWidth="15168" windowHeight="9360" activeTab="1"/>
  </bookViews>
  <sheets>
    <sheet name="прил.2" sheetId="17" r:id="rId1"/>
    <sheet name="прил.1" sheetId="8" r:id="rId2"/>
  </sheets>
  <definedNames>
    <definedName name="_xlnm.Print_Area" localSheetId="0">прил.2!$A$1:$M$77</definedName>
  </definedNames>
  <calcPr calcId="152511"/>
</workbook>
</file>

<file path=xl/calcChain.xml><?xml version="1.0" encoding="utf-8"?>
<calcChain xmlns="http://schemas.openxmlformats.org/spreadsheetml/2006/main">
  <c r="D26" i="8" l="1"/>
  <c r="D25" i="8" s="1"/>
  <c r="K75" i="17" l="1"/>
  <c r="K74" i="17" s="1"/>
  <c r="M66" i="17" l="1"/>
  <c r="L66" i="17"/>
  <c r="K66" i="17"/>
  <c r="M73" i="17" l="1"/>
  <c r="D21" i="8" l="1"/>
  <c r="F23" i="8" l="1"/>
  <c r="F22" i="8" s="1"/>
  <c r="E23" i="8"/>
  <c r="E22" i="8" s="1"/>
  <c r="F26" i="8"/>
  <c r="F25" i="8" s="1"/>
  <c r="E26" i="8"/>
  <c r="E25" i="8" s="1"/>
  <c r="L65" i="17" l="1"/>
  <c r="L64" i="17" s="1"/>
  <c r="M65" i="17"/>
  <c r="M64" i="17" s="1"/>
  <c r="M71" i="17"/>
  <c r="M70" i="17" s="1"/>
  <c r="L71" i="17"/>
  <c r="L70" i="17" s="1"/>
  <c r="K71" i="17" l="1"/>
  <c r="K65" i="17" l="1"/>
  <c r="K64" i="17" s="1"/>
  <c r="L31" i="17" l="1"/>
  <c r="M31" i="17"/>
  <c r="L29" i="17"/>
  <c r="M29" i="17"/>
  <c r="M46" i="17" l="1"/>
  <c r="L46" i="17"/>
  <c r="K46" i="17"/>
  <c r="M50" i="17"/>
  <c r="L50" i="17"/>
  <c r="K50" i="17"/>
  <c r="M48" i="17"/>
  <c r="K18" i="17" l="1"/>
  <c r="K70" i="17" l="1"/>
  <c r="D23" i="8" l="1"/>
  <c r="D22" i="8" s="1"/>
  <c r="M62" i="17" l="1"/>
  <c r="M61" i="17" s="1"/>
  <c r="L62" i="17"/>
  <c r="L61" i="17" s="1"/>
  <c r="K62" i="17"/>
  <c r="K61" i="17" s="1"/>
  <c r="M53" i="17"/>
  <c r="M52" i="17" s="1"/>
  <c r="M45" i="17" s="1"/>
  <c r="L53" i="17"/>
  <c r="L52" i="17" s="1"/>
  <c r="K53" i="17"/>
  <c r="K52" i="17" s="1"/>
  <c r="L48" i="17"/>
  <c r="K48" i="17"/>
  <c r="M43" i="17"/>
  <c r="M42" i="17" s="1"/>
  <c r="M41" i="17" s="1"/>
  <c r="L43" i="17"/>
  <c r="L42" i="17" s="1"/>
  <c r="L41" i="17" s="1"/>
  <c r="K43" i="17"/>
  <c r="K42" i="17" s="1"/>
  <c r="K41" i="17" s="1"/>
  <c r="M37" i="17"/>
  <c r="M34" i="17" s="1"/>
  <c r="L37" i="17"/>
  <c r="K37" i="17"/>
  <c r="M35" i="17"/>
  <c r="L35" i="17"/>
  <c r="K35" i="17"/>
  <c r="K31" i="17"/>
  <c r="K29" i="17"/>
  <c r="M26" i="17"/>
  <c r="L26" i="17"/>
  <c r="K26" i="17"/>
  <c r="M23" i="17"/>
  <c r="L23" i="17"/>
  <c r="K23" i="17"/>
  <c r="M18" i="17"/>
  <c r="L18" i="17"/>
  <c r="M16" i="17"/>
  <c r="M15" i="17" s="1"/>
  <c r="L16" i="17"/>
  <c r="L15" i="17" s="1"/>
  <c r="K16" i="17"/>
  <c r="K15" i="17" s="1"/>
  <c r="K34" i="17" l="1"/>
  <c r="K33" i="17" s="1"/>
  <c r="L34" i="17"/>
  <c r="K45" i="17"/>
  <c r="K40" i="17" s="1"/>
  <c r="K39" i="17" s="1"/>
  <c r="L45" i="17"/>
  <c r="L40" i="17" s="1"/>
  <c r="L39" i="17" s="1"/>
  <c r="M40" i="17"/>
  <c r="M39" i="17" s="1"/>
  <c r="L28" i="17"/>
  <c r="L25" i="17" s="1"/>
  <c r="L14" i="17" s="1"/>
  <c r="L33" i="17"/>
  <c r="K28" i="17"/>
  <c r="K25" i="17" s="1"/>
  <c r="K14" i="17" s="1"/>
  <c r="M28" i="17"/>
  <c r="M25" i="17" s="1"/>
  <c r="M14" i="17" s="1"/>
  <c r="M33" i="17"/>
  <c r="M77" i="17" l="1"/>
  <c r="L77" i="17"/>
  <c r="K77" i="17"/>
  <c r="D28" i="8" l="1"/>
  <c r="E21" i="8"/>
  <c r="E28" i="8" s="1"/>
  <c r="F21" i="8" l="1"/>
  <c r="F28" i="8" s="1"/>
</calcChain>
</file>

<file path=xl/sharedStrings.xml><?xml version="1.0" encoding="utf-8"?>
<sst xmlns="http://schemas.openxmlformats.org/spreadsheetml/2006/main" count="647" uniqueCount="225">
  <si>
    <t>Приложение № 1</t>
  </si>
  <si>
    <t>№ строки</t>
  </si>
  <si>
    <t>код</t>
  </si>
  <si>
    <t xml:space="preserve">Наименование показателя </t>
  </si>
  <si>
    <t>сумма тыс.руб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</si>
  <si>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</si>
  <si>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</si>
  <si>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</si>
  <si>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</si>
  <si>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</si>
  <si>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Итого :</t>
  </si>
  <si>
    <t>3</t>
  </si>
  <si>
    <t>4</t>
  </si>
  <si>
    <t>5</t>
  </si>
  <si>
    <t>6</t>
  </si>
  <si>
    <t>7</t>
  </si>
  <si>
    <t>8</t>
  </si>
  <si>
    <t>11</t>
  </si>
  <si>
    <t>120</t>
  </si>
  <si>
    <t>1</t>
  </si>
  <si>
    <t>13</t>
  </si>
  <si>
    <t>2</t>
  </si>
  <si>
    <t>182</t>
  </si>
  <si>
    <t>110</t>
  </si>
  <si>
    <t>100</t>
  </si>
  <si>
    <t>15</t>
  </si>
  <si>
    <t>29</t>
  </si>
  <si>
    <t>30</t>
  </si>
  <si>
    <t>49</t>
  </si>
  <si>
    <t xml:space="preserve">Источники внутреннего финансирования </t>
  </si>
  <si>
    <t>25</t>
  </si>
  <si>
    <t>150</t>
  </si>
  <si>
    <t>2022год</t>
  </si>
  <si>
    <t>2023год</t>
  </si>
  <si>
    <t>20</t>
  </si>
  <si>
    <t>№ п/п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</si>
  <si>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</si>
  <si>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</si>
  <si>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 xml:space="preserve">009 01 05 00 00 00 0000 000 </t>
  </si>
  <si>
    <t xml:space="preserve">009 01 05 00 00 00 0000 500 </t>
  </si>
  <si>
    <t xml:space="preserve">009 01 05 02 01 00 0000 510 </t>
  </si>
  <si>
    <t xml:space="preserve">009 01 05 02 01 13 0000 510 </t>
  </si>
  <si>
    <t xml:space="preserve">009 01 05 00 00 00 0000 600 </t>
  </si>
  <si>
    <t xml:space="preserve">009 01 05 02 01 00 0000 610 </t>
  </si>
  <si>
    <t xml:space="preserve">009 01 05 02 01 13 0000 610 </t>
  </si>
  <si>
    <t>Бюджетные кредиты из других бюджетов бюджетной системы Российской Федерации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</si>
  <si>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</si>
  <si>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>Получение кредитов из других бюджетов бюджетной системы Российской Федерации бюджетами городских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</si>
  <si>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</si>
  <si>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</si>
  <si>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009 01 03 00 00 00 0000 000</t>
  </si>
  <si>
    <t>009 01 03 01 00 00 0000 700</t>
  </si>
  <si>
    <t>009 01 03 01 00 13 0000 710</t>
  </si>
  <si>
    <t>009 01 03 01 00 00 0000 800</t>
  </si>
  <si>
    <t>009 01 03 01 00 13 0000 810</t>
  </si>
  <si>
    <t>Код бюджетной классификации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</si>
  <si>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</si>
  <si>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</si>
  <si>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</si>
  <si>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</si>
  <si>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</si>
  <si>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</si>
  <si>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00</t>
  </si>
  <si>
    <t>000</t>
  </si>
  <si>
    <t>НАЛОГОВЫЕ И НЕНАЛОГОВЫЕ ДОХОДЫ</t>
  </si>
  <si>
    <t>01</t>
  </si>
  <si>
    <t>0000</t>
  </si>
  <si>
    <t>НАЛОГИ НА ПРИБЫЛЬ, ДОХОДЫ</t>
  </si>
  <si>
    <t>02</t>
  </si>
  <si>
    <t>Налог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</si>
  <si>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</si>
  <si>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</si>
  <si>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03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</si>
  <si>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</si>
  <si>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</si>
  <si>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</si>
  <si>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05</t>
  </si>
  <si>
    <t>НАЛОГИ НА СОВОКУПНЫЙ ДОХОД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</si>
  <si>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</si>
  <si>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</si>
  <si>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</si>
  <si>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</si>
  <si>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030</t>
  </si>
  <si>
    <t>Земельный налог</t>
  </si>
  <si>
    <t>033</t>
  </si>
  <si>
    <t>043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</si>
  <si>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</si>
  <si>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</si>
  <si>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</si>
  <si>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</t>
  </si>
  <si>
    <t xml:space="preserve">1 </t>
  </si>
  <si>
    <t>020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</si>
  <si>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</si>
  <si>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025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</si>
  <si>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</si>
  <si>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</si>
  <si>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</si>
  <si>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</si>
  <si>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Дотации на выравнивание бюджетной обеспеченности</t>
  </si>
  <si>
    <t>7601</t>
  </si>
  <si>
    <t>999</t>
  </si>
  <si>
    <t>555</t>
  </si>
  <si>
    <t>024</t>
  </si>
  <si>
    <t>7514</t>
  </si>
  <si>
    <t>07</t>
  </si>
  <si>
    <t>ПРОЧИЕ БЕЗВОЗМЕЗДНЫЕ ПОСТУПЛЕНИЯ</t>
  </si>
  <si>
    <t>0</t>
  </si>
  <si>
    <t>Доходы бюджета поселения</t>
  </si>
  <si>
    <t>Прочие субсидии бюджетам городских поселений</t>
  </si>
  <si>
    <t>1060</t>
  </si>
  <si>
    <t>7509</t>
  </si>
  <si>
    <t>Прочие субсидии</t>
  </si>
  <si>
    <t>Прочие межбюджетные трансферты, передаваемые бюджетам</t>
  </si>
  <si>
    <t>Субвенции бюджетам городских поселений на выполнение передаваемых полномочий субъектов Российской Федерации</t>
  </si>
  <si>
    <t>Дотации бюджетам городских поселений на выравнивание бюджетной обеспеченности из бюджета субъекта Российской Федерации.</t>
  </si>
  <si>
    <t>Дотация на выравнивание бюджетной обеспеченности поселениям, входящим в состав муниципального района</t>
  </si>
  <si>
    <t>Субсидии бюджетам на реализацию программ формирования современной городской среды</t>
  </si>
  <si>
    <t>Прочие субсидии бюджетам городских поселений (на реализацию мероприятий, направленных на повышение безопасности дорожного движения, за счет средств дорожного фонда Красноярского края)</t>
  </si>
  <si>
    <t>Прочие субсидии бюджетам городских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</si>
  <si>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7844</t>
  </si>
  <si>
    <t>Прочие субсидии бюджетам городских поселений (на реализацию мероприятий по благоустройству территорий)</t>
  </si>
  <si>
    <t>Прочие межбюджетные трансферты, передаваемые бюджетам городских поселений</t>
  </si>
  <si>
    <t>9135</t>
  </si>
  <si>
    <t xml:space="preserve">Субсидии бюджетам городских поселений на реализацию программ формирования современной городской среды
</t>
  </si>
  <si>
    <t>Субвенции бюджетам городских поселений на выполнение передаваемых полномочий субъектов Российской Федерации (выполнение государственных полномочий по созданию и обеспечению деятельности административных комиссий)</t>
  </si>
  <si>
    <t>Субсидии бюджетам бюджетной системы Российской Федерации (межбюджетные субсидии)</t>
  </si>
  <si>
    <t xml:space="preserve">Прочие безвозмездные поступления в бюджеты городских поселений
</t>
  </si>
  <si>
    <t xml:space="preserve">Приложение № 2 </t>
  </si>
  <si>
    <t xml:space="preserve">Доходы  бюджета поселка Шушенское на 2022-2024 годы  </t>
  </si>
  <si>
    <t>302</t>
  </si>
  <si>
    <t>299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</si>
  <si>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</si>
  <si>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</si>
  <si>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</si>
  <si>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</si>
  <si>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местным бюджетам на выполнение передаваемых полномочий субъектов Российской Федерации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</si>
  <si>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</si>
  <si>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</si>
  <si>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
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</si>
  <si>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</si>
  <si>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</si>
  <si>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</si>
  <si>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</si>
  <si>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организаций</t>
  </si>
  <si>
    <t>Земельный налог с физических лиц</t>
  </si>
  <si>
    <t>040</t>
  </si>
  <si>
    <t>5555</t>
  </si>
  <si>
    <t>Поступления от денежных пожертвований, предоставляемых физическими лицами получателям средств бюджетов городских поселений (на реализацию программ формирования современной городской среды)</t>
  </si>
  <si>
    <t>Прочие безвозмездные поступления в бюджеты городских поселений</t>
  </si>
  <si>
    <t>код аналитической группы подвида</t>
  </si>
  <si>
    <t>код группы подвида</t>
  </si>
  <si>
    <t>Наименование кода классификации доходов бюджета</t>
  </si>
  <si>
    <t>(тыс. рублей)</t>
  </si>
  <si>
    <t>дефицита бюджета поселения на 2022 год и плановый период 2023-2024 годов</t>
  </si>
  <si>
    <t>Доходы бюджета поселка       2022 года</t>
  </si>
  <si>
    <t>Доходы бюджета поселка  2023 года</t>
  </si>
  <si>
    <t>Доходы бюджета поселка       2024 года</t>
  </si>
  <si>
    <t>Иные межбюджетные трансферты</t>
  </si>
  <si>
    <t>40</t>
  </si>
  <si>
    <t>2024год</t>
  </si>
  <si>
    <t>к решению Шушенского поселкового Совета депутатов</t>
  </si>
  <si>
    <t xml:space="preserve">                                                                                                      от 24.12.2021 года №  30вн-62 </t>
  </si>
  <si>
    <t>от 24.12.2021 года № 30вн-62</t>
  </si>
  <si>
    <t>Приложение №1</t>
  </si>
  <si>
    <t>7461</t>
  </si>
  <si>
    <t>Прочие субсидии бюджетам городских поселений (на строительство муниципальных объектов коммунальной и транспортной инфраструктуры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граждан»)</t>
  </si>
  <si>
    <t>9179</t>
  </si>
  <si>
    <t xml:space="preserve">Прочие межбюджетные трансферты, передаваемые бюджетам городских поселений (на содержание автомобильных дорог общего пользования местного значения)
</t>
  </si>
  <si>
    <t>Прочие межбюджетные трансферты, передаваемые бюджетам городских поселений (обеспечение сбалансированности бюджетов поселений района)</t>
  </si>
  <si>
    <t>7412</t>
  </si>
  <si>
    <t>Прочие субсидии бюджетам городских поселений (на обеспечение первичных мер пожарной безопасности)</t>
  </si>
  <si>
    <t>42</t>
  </si>
  <si>
    <t>41</t>
  </si>
  <si>
    <t>47</t>
  </si>
  <si>
    <t>48</t>
  </si>
  <si>
    <t>50</t>
  </si>
  <si>
    <t>51</t>
  </si>
  <si>
    <t>52</t>
  </si>
  <si>
    <t>Прочие межбюджетные трансферты, передаваемые бюджетам городских поселений (на обеспечение первичных мер пожарной безопасности)</t>
  </si>
  <si>
    <t>19</t>
  </si>
  <si>
    <t>7395</t>
  </si>
  <si>
    <t>Прочие субсидии бюджетам городских поселений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</si>
  <si>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9</t>
  </si>
  <si>
    <t>10</t>
  </si>
  <si>
    <t>12</t>
  </si>
  <si>
    <t>14</t>
  </si>
  <si>
    <t>16</t>
  </si>
  <si>
    <t>17</t>
  </si>
  <si>
    <t>18</t>
  </si>
  <si>
    <t>21</t>
  </si>
  <si>
    <t>22</t>
  </si>
  <si>
    <t>23</t>
  </si>
  <si>
    <t>24</t>
  </si>
  <si>
    <t>26</t>
  </si>
  <si>
    <t>27</t>
  </si>
  <si>
    <t>28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</si>
  <si>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</si>
  <si>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</si>
  <si>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</si>
  <si>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</si>
  <si>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</si>
  <si>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</si>
  <si>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</si>
  <si>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</si>
  <si>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</si>
  <si>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43</t>
  </si>
  <si>
    <t>44</t>
  </si>
  <si>
    <t>45</t>
  </si>
  <si>
    <t>46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</si>
  <si>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</si>
  <si>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</si>
  <si>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</si>
  <si>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</si>
  <si>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</si>
  <si>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</si>
  <si>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</si>
  <si>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</si>
  <si>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</si>
  <si>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</si>
  <si>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</si>
  <si>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r>
      <rPr>
        <b/>
        <sz val="10"/>
        <rFont val="Arial"/>
        <family val="2"/>
        <charset val="204"/>
      </rPr>
      <t>ВОЗВРАТ ОСТАТКОВ СУБСИДИЙ, СУБВЕНЦИЙ И ИНЫХ МЕЖБЮДЖЕТНЫХ ТРАНСФЕРТОВ, ИМЕЮЩИХ ЦЕЛЕВОЕ НАЗНАЧЕНИЕ, ПРОШЛЫХ ЛЕТ</t>
    </r>
    <r>
      <rPr>
        <sz val="10"/>
        <rFont val="Arial"/>
        <family val="2"/>
        <charset val="204"/>
      </rPr>
      <t xml:space="preserve">
</t>
    </r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</si>
  <si>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</si>
  <si>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поселений
</t>
  </si>
  <si>
    <t>от ___________ года № _______</t>
  </si>
  <si>
    <t xml:space="preserve">                                                                                                      от _____________года № 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</si>
</sst>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0.0"/>
    <numFmt numFmtId="165" formatCode="0.000"/>
    <numFmt numFmtId="166" formatCode="0.00000"/>
    <numFmt numFmtId="167" formatCode="000"/>
    <numFmt numFmtId="168" formatCode="#,##0.0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 shrinkToFit="1"/>
    </xf>
    <xf numFmtId="0" fontId="20" fillId="0" borderId="0" xfId="0" applyFont="1" applyAlignment="1">
      <alignment horizontal="center" vertical="center"/>
    </xf>
    <xf numFmtId="167" fontId="19" fillId="0" borderId="10" xfId="43" applyNumberFormat="1" applyFont="1" applyFill="1" applyBorder="1" applyAlignment="1">
      <alignment horizontal="center" vertical="center" textRotation="90" wrapText="1"/>
    </xf>
    <xf numFmtId="49" fontId="19" fillId="0" borderId="10" xfId="43" applyNumberFormat="1" applyFont="1" applyFill="1" applyBorder="1" applyAlignment="1">
      <alignment horizontal="center" vertical="center" textRotation="90" wrapText="1"/>
    </xf>
    <xf numFmtId="49" fontId="19" fillId="24" borderId="10" xfId="43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49" fontId="19" fillId="24" borderId="10" xfId="0" applyNumberFormat="1" applyFont="1" applyFill="1" applyBorder="1" applyAlignment="1">
      <alignment horizontal="center" vertical="center"/>
    </xf>
    <xf numFmtId="167" fontId="20" fillId="24" borderId="10" xfId="43" applyNumberFormat="1" applyFont="1" applyFill="1" applyBorder="1" applyAlignment="1">
      <alignment horizontal="center" vertical="center"/>
    </xf>
    <xf numFmtId="49" fontId="20" fillId="24" borderId="10" xfId="43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167" fontId="19" fillId="24" borderId="10" xfId="43" applyNumberFormat="1" applyFont="1" applyFill="1" applyBorder="1" applyAlignment="1">
      <alignment horizontal="center" vertical="center"/>
    </xf>
    <xf numFmtId="49" fontId="19" fillId="24" borderId="10" xfId="43" applyNumberFormat="1" applyFont="1" applyFill="1" applyBorder="1" applyAlignment="1">
      <alignment horizontal="center" vertical="center"/>
    </xf>
    <xf numFmtId="0" fontId="19" fillId="24" borderId="10" xfId="0" applyNumberFormat="1" applyFont="1" applyFill="1" applyBorder="1" applyAlignment="1">
      <alignment vertical="top" wrapText="1"/>
    </xf>
    <xf numFmtId="0" fontId="21" fillId="0" borderId="0" xfId="36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" fontId="19" fillId="24" borderId="10" xfId="0" applyNumberFormat="1" applyFont="1" applyFill="1" applyBorder="1" applyAlignment="1">
      <alignment horizontal="center" vertical="center"/>
    </xf>
    <xf numFmtId="168" fontId="20" fillId="24" borderId="10" xfId="0" applyNumberFormat="1" applyFont="1" applyFill="1" applyBorder="1" applyAlignment="1">
      <alignment horizontal="center" vertical="center"/>
    </xf>
    <xf numFmtId="168" fontId="19" fillId="24" borderId="10" xfId="0" applyNumberFormat="1" applyFont="1" applyFill="1" applyBorder="1" applyAlignment="1">
      <alignment horizontal="center" vertical="center"/>
    </xf>
    <xf numFmtId="168" fontId="20" fillId="0" borderId="10" xfId="0" applyNumberFormat="1" applyFont="1" applyFill="1" applyBorder="1" applyAlignment="1">
      <alignment horizontal="center" vertical="center"/>
    </xf>
    <xf numFmtId="168" fontId="19" fillId="0" borderId="10" xfId="0" applyNumberFormat="1" applyFont="1" applyFill="1" applyBorder="1" applyAlignment="1">
      <alignment horizontal="center" vertical="center"/>
    </xf>
    <xf numFmtId="168" fontId="19" fillId="0" borderId="10" xfId="0" applyNumberFormat="1" applyFont="1" applyBorder="1" applyAlignment="1">
      <alignment horizontal="center" vertical="center" wrapText="1"/>
    </xf>
    <xf numFmtId="168" fontId="19" fillId="0" borderId="10" xfId="0" applyNumberFormat="1" applyFont="1" applyBorder="1" applyAlignment="1">
      <alignment horizontal="center" vertical="center"/>
    </xf>
    <xf numFmtId="167" fontId="23" fillId="0" borderId="10" xfId="43" applyNumberFormat="1" applyFont="1" applyFill="1" applyBorder="1" applyAlignment="1">
      <alignment horizontal="center" vertical="center"/>
    </xf>
    <xf numFmtId="49" fontId="23" fillId="0" borderId="10" xfId="43" applyNumberFormat="1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top"/>
    </xf>
    <xf numFmtId="0" fontId="20" fillId="24" borderId="10" xfId="0" applyNumberFormat="1" applyFont="1" applyFill="1" applyBorder="1" applyAlignment="1">
      <alignment vertical="top" wrapText="1"/>
    </xf>
    <xf numFmtId="0" fontId="21" fillId="0" borderId="0" xfId="36" applyFont="1" applyAlignment="1">
      <alignment horizontal="right" vertical="top"/>
    </xf>
    <xf numFmtId="0" fontId="19" fillId="0" borderId="0" xfId="0" applyFont="1" applyAlignment="1">
      <alignment horizontal="center" vertical="top"/>
    </xf>
    <xf numFmtId="0" fontId="19" fillId="24" borderId="10" xfId="0" applyFont="1" applyFill="1" applyBorder="1" applyAlignment="1">
      <alignment horizontal="center" vertical="top" wrapText="1"/>
    </xf>
    <xf numFmtId="0" fontId="20" fillId="24" borderId="10" xfId="0" applyFont="1" applyFill="1" applyBorder="1" applyAlignment="1">
      <alignment vertical="top"/>
    </xf>
    <xf numFmtId="0" fontId="19" fillId="24" borderId="10" xfId="0" applyFont="1" applyFill="1" applyBorder="1" applyAlignment="1">
      <alignment vertical="top"/>
    </xf>
    <xf numFmtId="0" fontId="19" fillId="24" borderId="10" xfId="0" applyFont="1" applyFill="1" applyBorder="1" applyAlignment="1">
      <alignment vertical="top" wrapText="1"/>
    </xf>
    <xf numFmtId="0" fontId="20" fillId="24" borderId="10" xfId="0" applyFont="1" applyFill="1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20" fillId="24" borderId="10" xfId="0" applyFont="1" applyFill="1" applyBorder="1" applyAlignment="1">
      <alignment horizontal="left" vertical="top" wrapText="1"/>
    </xf>
    <xf numFmtId="0" fontId="19" fillId="24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vertical="top" wrapText="1"/>
    </xf>
    <xf numFmtId="0" fontId="20" fillId="24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5" fontId="19" fillId="24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5" fontId="20" fillId="24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textRotation="90" wrapText="1"/>
    </xf>
    <xf numFmtId="49" fontId="19" fillId="0" borderId="10" xfId="43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top" wrapText="1"/>
    </xf>
    <xf numFmtId="0" fontId="22" fillId="24" borderId="0" xfId="36" applyFont="1" applyFill="1" applyAlignment="1">
      <alignment horizontal="right" vertical="center"/>
    </xf>
    <xf numFmtId="0" fontId="21" fillId="24" borderId="0" xfId="36" applyFont="1" applyFill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right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2" fillId="0" borderId="0" xfId="36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1" fillId="0" borderId="0" xfId="36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9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24" borderId="0" xfId="0" applyFont="1" applyFill="1" applyAlignment="1">
      <alignment horizontal="right" vertical="center"/>
    </xf>
    <xf numFmtId="0" fontId="22" fillId="24" borderId="0" xfId="0" applyFont="1" applyFill="1" applyAlignment="1">
      <alignment horizontal="right" vertic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е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3" builtinId="3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86"/>
  <sheetViews>
    <sheetView view="pageBreakPreview" zoomScaleNormal="100" zoomScaleSheetLayoutView="100" workbookViewId="0">
      <selection activeCell="K86" sqref="K86:L86"/>
    </sheetView>
  </sheetViews>
  <sheetFormatPr defaultColWidth="9.109375" defaultRowHeight="13.2" x14ac:dyDescent="0.25"/>
  <cols>
    <col min="1" max="1" width="3.44140625" style="1" customWidth="1"/>
    <col min="2" max="2" width="4.33203125" style="1" customWidth="1"/>
    <col min="3" max="3" width="3" style="1" customWidth="1"/>
    <col min="4" max="4" width="3.44140625" style="1" customWidth="1"/>
    <col min="5" max="5" width="3" style="1" customWidth="1"/>
    <col min="6" max="6" width="4.33203125" style="1" customWidth="1"/>
    <col min="7" max="7" width="3.33203125" style="1" customWidth="1"/>
    <col min="8" max="8" width="4.88671875" style="1" customWidth="1"/>
    <col min="9" max="9" width="5" style="1" customWidth="1"/>
    <col min="10" max="10" width="64.44140625" style="56" customWidth="1"/>
    <col min="11" max="11" width="14.88671875" style="1" customWidth="1"/>
    <col min="12" max="12" width="13.88671875" style="1" customWidth="1"/>
    <col min="13" max="13" width="14" style="1" customWidth="1"/>
    <col min="14" max="16384" width="9.109375" style="1"/>
  </cols>
  <sheetData>
    <row r="1" spans="1:13" x14ac:dyDescent="0.25">
      <c r="A1" s="12"/>
      <c r="B1" s="25"/>
      <c r="C1" s="25"/>
      <c r="D1" s="25"/>
      <c r="E1" s="25"/>
      <c r="F1" s="25"/>
      <c r="G1" s="25"/>
      <c r="H1" s="25"/>
      <c r="I1" s="25"/>
      <c r="J1" s="66" t="s">
        <v>127</v>
      </c>
      <c r="K1" s="66"/>
      <c r="L1" s="66"/>
      <c r="M1" s="66"/>
    </row>
    <row r="2" spans="1:13" x14ac:dyDescent="0.25">
      <c r="A2" s="12"/>
      <c r="B2" s="25"/>
      <c r="C2" s="25"/>
      <c r="D2" s="25"/>
      <c r="E2" s="25"/>
      <c r="F2" s="25"/>
      <c r="G2" s="25"/>
      <c r="H2" s="25"/>
      <c r="I2" s="25"/>
      <c r="J2" s="67" t="s">
        <v>160</v>
      </c>
      <c r="K2" s="67"/>
      <c r="L2" s="67"/>
      <c r="M2" s="67"/>
    </row>
    <row r="3" spans="1:13" x14ac:dyDescent="0.25">
      <c r="A3" s="12"/>
      <c r="B3" s="25"/>
      <c r="C3" s="25"/>
      <c r="D3" s="25"/>
      <c r="E3" s="25"/>
      <c r="F3" s="25"/>
      <c r="G3" s="25"/>
      <c r="H3" s="25"/>
      <c r="I3" s="25"/>
      <c r="J3" s="67" t="s">
        <v>224</v>
      </c>
      <c r="K3" s="67"/>
      <c r="L3" s="67"/>
      <c r="M3" s="67"/>
    </row>
    <row r="4" spans="1:13" x14ac:dyDescent="0.25">
      <c r="A4" s="12"/>
      <c r="B4" s="25"/>
      <c r="C4" s="25"/>
      <c r="D4" s="25"/>
      <c r="E4" s="25"/>
      <c r="F4" s="25"/>
      <c r="G4" s="25"/>
      <c r="H4" s="25"/>
      <c r="I4" s="25"/>
      <c r="J4" s="44"/>
      <c r="K4" s="24"/>
      <c r="L4" s="24"/>
      <c r="M4" s="24"/>
    </row>
    <row r="5" spans="1:13" x14ac:dyDescent="0.25">
      <c r="A5" s="12"/>
      <c r="B5" s="60"/>
      <c r="C5" s="60"/>
      <c r="D5" s="60"/>
      <c r="E5" s="60"/>
      <c r="F5" s="60"/>
      <c r="G5" s="60"/>
      <c r="H5" s="60"/>
      <c r="I5" s="60"/>
      <c r="J5" s="44"/>
      <c r="K5" s="72" t="s">
        <v>127</v>
      </c>
      <c r="L5" s="73"/>
      <c r="M5" s="73"/>
    </row>
    <row r="6" spans="1:13" x14ac:dyDescent="0.25">
      <c r="A6" s="12"/>
      <c r="B6" s="60"/>
      <c r="C6" s="60"/>
      <c r="D6" s="60"/>
      <c r="E6" s="60"/>
      <c r="F6" s="60"/>
      <c r="G6" s="60"/>
      <c r="H6" s="60"/>
      <c r="I6" s="60"/>
      <c r="J6" s="44"/>
      <c r="K6" s="74" t="s">
        <v>160</v>
      </c>
      <c r="L6" s="75"/>
      <c r="M6" s="75"/>
    </row>
    <row r="7" spans="1:13" x14ac:dyDescent="0.25">
      <c r="A7" s="12"/>
      <c r="B7" s="60"/>
      <c r="C7" s="60"/>
      <c r="D7" s="60"/>
      <c r="E7" s="60"/>
      <c r="F7" s="60"/>
      <c r="G7" s="60"/>
      <c r="H7" s="60"/>
      <c r="I7" s="60"/>
      <c r="J7" s="44"/>
      <c r="K7" s="74" t="s">
        <v>161</v>
      </c>
      <c r="L7" s="75"/>
      <c r="M7" s="75"/>
    </row>
    <row r="8" spans="1:13" x14ac:dyDescent="0.25">
      <c r="A8" s="12"/>
      <c r="B8" s="29"/>
      <c r="C8" s="29"/>
      <c r="D8" s="29"/>
      <c r="E8" s="29"/>
      <c r="F8" s="29"/>
      <c r="G8" s="29"/>
      <c r="H8" s="29"/>
      <c r="I8" s="29"/>
      <c r="J8" s="45"/>
      <c r="K8" s="27"/>
      <c r="L8" s="28"/>
      <c r="M8" s="27"/>
    </row>
    <row r="9" spans="1:13" x14ac:dyDescent="0.25">
      <c r="A9" s="68" t="s">
        <v>128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</row>
    <row r="10" spans="1:13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45"/>
      <c r="K10" s="25"/>
      <c r="L10" s="69" t="s">
        <v>152</v>
      </c>
      <c r="M10" s="69"/>
    </row>
    <row r="11" spans="1:13" x14ac:dyDescent="0.25">
      <c r="A11" s="62" t="s">
        <v>35</v>
      </c>
      <c r="B11" s="64" t="s">
        <v>55</v>
      </c>
      <c r="C11" s="64"/>
      <c r="D11" s="64"/>
      <c r="E11" s="64"/>
      <c r="F11" s="64"/>
      <c r="G11" s="64"/>
      <c r="H11" s="64"/>
      <c r="I11" s="64"/>
      <c r="J11" s="65" t="s">
        <v>151</v>
      </c>
      <c r="K11" s="70" t="s">
        <v>154</v>
      </c>
      <c r="L11" s="70" t="s">
        <v>155</v>
      </c>
      <c r="M11" s="70" t="s">
        <v>156</v>
      </c>
    </row>
    <row r="12" spans="1:13" ht="123.75" customHeight="1" x14ac:dyDescent="0.25">
      <c r="A12" s="63"/>
      <c r="B12" s="13" t="s">
        <v>56</v>
      </c>
      <c r="C12" s="14" t="s">
        <v>57</v>
      </c>
      <c r="D12" s="14" t="s">
        <v>58</v>
      </c>
      <c r="E12" s="14" t="s">
        <v>59</v>
      </c>
      <c r="F12" s="14" t="s">
        <v>60</v>
      </c>
      <c r="G12" s="14" t="s">
        <v>61</v>
      </c>
      <c r="H12" s="14" t="s">
        <v>150</v>
      </c>
      <c r="I12" s="14" t="s">
        <v>149</v>
      </c>
      <c r="J12" s="65"/>
      <c r="K12" s="71"/>
      <c r="L12" s="71"/>
      <c r="M12" s="71"/>
    </row>
    <row r="13" spans="1:13" x14ac:dyDescent="0.25">
      <c r="A13" s="15">
        <v>1</v>
      </c>
      <c r="B13" s="15" t="s">
        <v>21</v>
      </c>
      <c r="C13" s="15" t="s">
        <v>11</v>
      </c>
      <c r="D13" s="15" t="s">
        <v>12</v>
      </c>
      <c r="E13" s="15" t="s">
        <v>13</v>
      </c>
      <c r="F13" s="15" t="s">
        <v>14</v>
      </c>
      <c r="G13" s="15" t="s">
        <v>15</v>
      </c>
      <c r="H13" s="15" t="s">
        <v>16</v>
      </c>
      <c r="I13" s="16">
        <v>9</v>
      </c>
      <c r="J13" s="46">
        <v>10</v>
      </c>
      <c r="K13" s="33">
        <v>11</v>
      </c>
      <c r="L13" s="20">
        <v>12</v>
      </c>
      <c r="M13" s="20">
        <v>13</v>
      </c>
    </row>
    <row r="14" spans="1:13" x14ac:dyDescent="0.25">
      <c r="A14" s="17" t="s">
        <v>19</v>
      </c>
      <c r="B14" s="18">
        <v>0</v>
      </c>
      <c r="C14" s="19" t="s">
        <v>19</v>
      </c>
      <c r="D14" s="19" t="s">
        <v>62</v>
      </c>
      <c r="E14" s="19" t="s">
        <v>62</v>
      </c>
      <c r="F14" s="19" t="s">
        <v>63</v>
      </c>
      <c r="G14" s="19" t="s">
        <v>62</v>
      </c>
      <c r="H14" s="19" t="s">
        <v>63</v>
      </c>
      <c r="I14" s="19" t="s">
        <v>63</v>
      </c>
      <c r="J14" s="47" t="s">
        <v>64</v>
      </c>
      <c r="K14" s="34">
        <f>K15+K25+K33+K18+K23</f>
        <v>54789.150000000009</v>
      </c>
      <c r="L14" s="34">
        <f t="shared" ref="L14:M14" si="0">L15+L25+L33+L18+L23</f>
        <v>54839.350000000006</v>
      </c>
      <c r="M14" s="34">
        <f t="shared" si="0"/>
        <v>54898.250000000007</v>
      </c>
    </row>
    <row r="15" spans="1:13" x14ac:dyDescent="0.25">
      <c r="A15" s="17" t="s">
        <v>21</v>
      </c>
      <c r="B15" s="18" t="s">
        <v>22</v>
      </c>
      <c r="C15" s="19" t="s">
        <v>19</v>
      </c>
      <c r="D15" s="19" t="s">
        <v>65</v>
      </c>
      <c r="E15" s="19" t="s">
        <v>62</v>
      </c>
      <c r="F15" s="19" t="s">
        <v>63</v>
      </c>
      <c r="G15" s="19" t="s">
        <v>62</v>
      </c>
      <c r="H15" s="19" t="s">
        <v>66</v>
      </c>
      <c r="I15" s="19" t="s">
        <v>63</v>
      </c>
      <c r="J15" s="47" t="s">
        <v>67</v>
      </c>
      <c r="K15" s="34">
        <f>K16</f>
        <v>32734.67</v>
      </c>
      <c r="L15" s="34">
        <f t="shared" ref="L15:M15" si="1">L16</f>
        <v>32734.67</v>
      </c>
      <c r="M15" s="34">
        <f t="shared" si="1"/>
        <v>32734.67</v>
      </c>
    </row>
    <row r="16" spans="1:13" x14ac:dyDescent="0.25">
      <c r="A16" s="17" t="s">
        <v>11</v>
      </c>
      <c r="B16" s="21" t="s">
        <v>22</v>
      </c>
      <c r="C16" s="22" t="s">
        <v>19</v>
      </c>
      <c r="D16" s="22" t="s">
        <v>65</v>
      </c>
      <c r="E16" s="22" t="s">
        <v>68</v>
      </c>
      <c r="F16" s="22" t="s">
        <v>63</v>
      </c>
      <c r="G16" s="22" t="s">
        <v>65</v>
      </c>
      <c r="H16" s="22" t="s">
        <v>66</v>
      </c>
      <c r="I16" s="22" t="s">
        <v>23</v>
      </c>
      <c r="J16" s="48" t="s">
        <v>69</v>
      </c>
      <c r="K16" s="35">
        <f>K17</f>
        <v>32734.67</v>
      </c>
      <c r="L16" s="35">
        <f t="shared" ref="L16:M16" si="2">L17</f>
        <v>32734.67</v>
      </c>
      <c r="M16" s="35">
        <f t="shared" si="2"/>
        <v>32734.67</v>
      </c>
    </row>
    <row r="17" spans="1:13" ht="65.25" customHeight="1" x14ac:dyDescent="0.25">
      <c r="A17" s="17" t="s">
        <v>12</v>
      </c>
      <c r="B17" s="21" t="s">
        <v>22</v>
      </c>
      <c r="C17" s="22" t="s">
        <v>19</v>
      </c>
      <c r="D17" s="22" t="s">
        <v>65</v>
      </c>
      <c r="E17" s="22" t="s">
        <v>68</v>
      </c>
      <c r="F17" s="22" t="s">
        <v>70</v>
      </c>
      <c r="G17" s="22" t="s">
        <v>65</v>
      </c>
      <c r="H17" s="22" t="s">
        <v>66</v>
      </c>
      <c r="I17" s="22" t="s">
        <v>23</v>
      </c>
      <c r="J17" s="49" t="s">
        <v>71</v>
      </c>
      <c r="K17" s="37">
        <v>32734.67</v>
      </c>
      <c r="L17" s="37">
        <v>32734.67</v>
      </c>
      <c r="M17" s="37">
        <v>32734.67</v>
      </c>
    </row>
    <row r="18" spans="1:13" ht="36.75" customHeight="1" x14ac:dyDescent="0.25">
      <c r="A18" s="17" t="s">
        <v>13</v>
      </c>
      <c r="B18" s="42" t="s">
        <v>24</v>
      </c>
      <c r="C18" s="42" t="s">
        <v>19</v>
      </c>
      <c r="D18" s="42" t="s">
        <v>72</v>
      </c>
      <c r="E18" s="42" t="s">
        <v>68</v>
      </c>
      <c r="F18" s="42" t="s">
        <v>63</v>
      </c>
      <c r="G18" s="42" t="s">
        <v>65</v>
      </c>
      <c r="H18" s="42" t="s">
        <v>66</v>
      </c>
      <c r="I18" s="42" t="s">
        <v>23</v>
      </c>
      <c r="J18" s="43" t="s">
        <v>73</v>
      </c>
      <c r="K18" s="36">
        <f t="shared" ref="K18:M18" si="3">SUM(K19:K22)</f>
        <v>2112.8999999999996</v>
      </c>
      <c r="L18" s="36">
        <f t="shared" si="3"/>
        <v>2163.1</v>
      </c>
      <c r="M18" s="36">
        <f t="shared" si="3"/>
        <v>2222</v>
      </c>
    </row>
    <row r="19" spans="1:13" ht="51.75" customHeight="1" x14ac:dyDescent="0.25">
      <c r="A19" s="17" t="s">
        <v>14</v>
      </c>
      <c r="B19" s="21">
        <v>100</v>
      </c>
      <c r="C19" s="21" t="s">
        <v>19</v>
      </c>
      <c r="D19" s="21" t="s">
        <v>72</v>
      </c>
      <c r="E19" s="21" t="s">
        <v>68</v>
      </c>
      <c r="F19" s="21">
        <v>231</v>
      </c>
      <c r="G19" s="21" t="s">
        <v>65</v>
      </c>
      <c r="H19" s="21" t="s">
        <v>66</v>
      </c>
      <c r="I19" s="21" t="s">
        <v>23</v>
      </c>
      <c r="J19" s="49" t="s">
        <v>74</v>
      </c>
      <c r="K19" s="37">
        <v>955.3</v>
      </c>
      <c r="L19" s="37">
        <v>967.8</v>
      </c>
      <c r="M19" s="37">
        <v>978.3</v>
      </c>
    </row>
    <row r="20" spans="1:13" ht="70.5" customHeight="1" x14ac:dyDescent="0.25">
      <c r="A20" s="17" t="s">
        <v>15</v>
      </c>
      <c r="B20" s="22">
        <v>100</v>
      </c>
      <c r="C20" s="21" t="s">
        <v>19</v>
      </c>
      <c r="D20" s="21" t="s">
        <v>72</v>
      </c>
      <c r="E20" s="21" t="s">
        <v>68</v>
      </c>
      <c r="F20" s="21">
        <v>241</v>
      </c>
      <c r="G20" s="21" t="s">
        <v>65</v>
      </c>
      <c r="H20" s="21" t="s">
        <v>66</v>
      </c>
      <c r="I20" s="21" t="s">
        <v>23</v>
      </c>
      <c r="J20" s="49" t="s">
        <v>75</v>
      </c>
      <c r="K20" s="37">
        <v>5.3</v>
      </c>
      <c r="L20" s="37">
        <v>5.4</v>
      </c>
      <c r="M20" s="37">
        <v>5.7</v>
      </c>
    </row>
    <row r="21" spans="1:13" ht="63" customHeight="1" x14ac:dyDescent="0.25">
      <c r="A21" s="17" t="s">
        <v>16</v>
      </c>
      <c r="B21" s="21">
        <v>100</v>
      </c>
      <c r="C21" s="21" t="s">
        <v>19</v>
      </c>
      <c r="D21" s="21" t="s">
        <v>72</v>
      </c>
      <c r="E21" s="21" t="s">
        <v>68</v>
      </c>
      <c r="F21" s="21">
        <v>251</v>
      </c>
      <c r="G21" s="21" t="s">
        <v>65</v>
      </c>
      <c r="H21" s="21" t="s">
        <v>66</v>
      </c>
      <c r="I21" s="21" t="s">
        <v>23</v>
      </c>
      <c r="J21" s="49" t="s">
        <v>136</v>
      </c>
      <c r="K21" s="37">
        <v>1272.0999999999999</v>
      </c>
      <c r="L21" s="37">
        <v>1309.8</v>
      </c>
      <c r="M21" s="37">
        <v>1363.5</v>
      </c>
    </row>
    <row r="22" spans="1:13" ht="62.25" customHeight="1" x14ac:dyDescent="0.25">
      <c r="A22" s="17" t="s">
        <v>182</v>
      </c>
      <c r="B22" s="21">
        <v>100</v>
      </c>
      <c r="C22" s="21" t="s">
        <v>19</v>
      </c>
      <c r="D22" s="21" t="s">
        <v>72</v>
      </c>
      <c r="E22" s="21" t="s">
        <v>68</v>
      </c>
      <c r="F22" s="21">
        <v>261</v>
      </c>
      <c r="G22" s="21" t="s">
        <v>65</v>
      </c>
      <c r="H22" s="21" t="s">
        <v>66</v>
      </c>
      <c r="I22" s="21" t="s">
        <v>23</v>
      </c>
      <c r="J22" s="49" t="s">
        <v>137</v>
      </c>
      <c r="K22" s="37">
        <v>-119.8</v>
      </c>
      <c r="L22" s="37">
        <v>-119.9</v>
      </c>
      <c r="M22" s="37">
        <v>-125.5</v>
      </c>
    </row>
    <row r="23" spans="1:13" ht="22.5" customHeight="1" x14ac:dyDescent="0.25">
      <c r="A23" s="17" t="s">
        <v>183</v>
      </c>
      <c r="B23" s="18" t="s">
        <v>22</v>
      </c>
      <c r="C23" s="19" t="s">
        <v>19</v>
      </c>
      <c r="D23" s="19" t="s">
        <v>76</v>
      </c>
      <c r="E23" s="19" t="s">
        <v>62</v>
      </c>
      <c r="F23" s="19" t="s">
        <v>63</v>
      </c>
      <c r="G23" s="19" t="s">
        <v>62</v>
      </c>
      <c r="H23" s="19" t="s">
        <v>66</v>
      </c>
      <c r="I23" s="19" t="s">
        <v>63</v>
      </c>
      <c r="J23" s="47" t="s">
        <v>77</v>
      </c>
      <c r="K23" s="36">
        <f>K24</f>
        <v>33.799999999999997</v>
      </c>
      <c r="L23" s="36">
        <f>L24</f>
        <v>33.799999999999997</v>
      </c>
      <c r="M23" s="36">
        <f>M24</f>
        <v>33.799999999999997</v>
      </c>
    </row>
    <row r="24" spans="1:13" x14ac:dyDescent="0.25">
      <c r="A24" s="17" t="s">
        <v>17</v>
      </c>
      <c r="B24" s="21" t="s">
        <v>22</v>
      </c>
      <c r="C24" s="22" t="s">
        <v>19</v>
      </c>
      <c r="D24" s="22" t="s">
        <v>76</v>
      </c>
      <c r="E24" s="22" t="s">
        <v>72</v>
      </c>
      <c r="F24" s="22" t="s">
        <v>70</v>
      </c>
      <c r="G24" s="22" t="s">
        <v>65</v>
      </c>
      <c r="H24" s="22" t="s">
        <v>66</v>
      </c>
      <c r="I24" s="22" t="s">
        <v>23</v>
      </c>
      <c r="J24" s="48" t="s">
        <v>78</v>
      </c>
      <c r="K24" s="37">
        <v>33.799999999999997</v>
      </c>
      <c r="L24" s="37">
        <v>33.799999999999997</v>
      </c>
      <c r="M24" s="37">
        <v>33.799999999999997</v>
      </c>
    </row>
    <row r="25" spans="1:13" ht="23.25" customHeight="1" x14ac:dyDescent="0.25">
      <c r="A25" s="17" t="s">
        <v>184</v>
      </c>
      <c r="B25" s="18">
        <v>182</v>
      </c>
      <c r="C25" s="19" t="s">
        <v>19</v>
      </c>
      <c r="D25" s="19" t="s">
        <v>79</v>
      </c>
      <c r="E25" s="19" t="s">
        <v>62</v>
      </c>
      <c r="F25" s="19" t="s">
        <v>63</v>
      </c>
      <c r="G25" s="19" t="s">
        <v>62</v>
      </c>
      <c r="H25" s="19" t="s">
        <v>66</v>
      </c>
      <c r="I25" s="19" t="s">
        <v>63</v>
      </c>
      <c r="J25" s="47" t="s">
        <v>80</v>
      </c>
      <c r="K25" s="36">
        <f>K27+K28</f>
        <v>18291.88</v>
      </c>
      <c r="L25" s="36">
        <f>L27+L28</f>
        <v>18291.88</v>
      </c>
      <c r="M25" s="36">
        <f>M27+M28</f>
        <v>18291.88</v>
      </c>
    </row>
    <row r="26" spans="1:13" x14ac:dyDescent="0.25">
      <c r="A26" s="17" t="s">
        <v>20</v>
      </c>
      <c r="B26" s="21">
        <v>182</v>
      </c>
      <c r="C26" s="22" t="s">
        <v>19</v>
      </c>
      <c r="D26" s="22" t="s">
        <v>79</v>
      </c>
      <c r="E26" s="22" t="s">
        <v>65</v>
      </c>
      <c r="F26" s="22" t="s">
        <v>63</v>
      </c>
      <c r="G26" s="22" t="s">
        <v>62</v>
      </c>
      <c r="H26" s="22" t="s">
        <v>66</v>
      </c>
      <c r="I26" s="22" t="s">
        <v>23</v>
      </c>
      <c r="J26" s="47" t="s">
        <v>81</v>
      </c>
      <c r="K26" s="37">
        <f>K27</f>
        <v>3947.8</v>
      </c>
      <c r="L26" s="37">
        <f>L27</f>
        <v>3947.8</v>
      </c>
      <c r="M26" s="37">
        <f>M27</f>
        <v>3947.8</v>
      </c>
    </row>
    <row r="27" spans="1:13" ht="52.8" x14ac:dyDescent="0.25">
      <c r="A27" s="17" t="s">
        <v>185</v>
      </c>
      <c r="B27" s="21">
        <v>182</v>
      </c>
      <c r="C27" s="22" t="s">
        <v>19</v>
      </c>
      <c r="D27" s="22" t="s">
        <v>79</v>
      </c>
      <c r="E27" s="22" t="s">
        <v>65</v>
      </c>
      <c r="F27" s="22" t="s">
        <v>82</v>
      </c>
      <c r="G27" s="22" t="s">
        <v>20</v>
      </c>
      <c r="H27" s="22" t="s">
        <v>66</v>
      </c>
      <c r="I27" s="22" t="s">
        <v>23</v>
      </c>
      <c r="J27" s="49" t="s">
        <v>138</v>
      </c>
      <c r="K27" s="37">
        <v>3947.8</v>
      </c>
      <c r="L27" s="37">
        <v>3947.8</v>
      </c>
      <c r="M27" s="37">
        <v>3947.8</v>
      </c>
    </row>
    <row r="28" spans="1:13" x14ac:dyDescent="0.25">
      <c r="A28" s="17" t="s">
        <v>25</v>
      </c>
      <c r="B28" s="21">
        <v>182</v>
      </c>
      <c r="C28" s="22" t="s">
        <v>19</v>
      </c>
      <c r="D28" s="22" t="s">
        <v>79</v>
      </c>
      <c r="E28" s="22" t="s">
        <v>79</v>
      </c>
      <c r="F28" s="22" t="s">
        <v>63</v>
      </c>
      <c r="G28" s="22" t="s">
        <v>62</v>
      </c>
      <c r="H28" s="22" t="s">
        <v>66</v>
      </c>
      <c r="I28" s="22" t="s">
        <v>23</v>
      </c>
      <c r="J28" s="47" t="s">
        <v>83</v>
      </c>
      <c r="K28" s="37">
        <f>K29+K31</f>
        <v>14344.080000000002</v>
      </c>
      <c r="L28" s="37">
        <f>L29+L31</f>
        <v>14344.080000000002</v>
      </c>
      <c r="M28" s="37">
        <f>M29+M31</f>
        <v>14344.080000000002</v>
      </c>
    </row>
    <row r="29" spans="1:13" ht="21.75" customHeight="1" x14ac:dyDescent="0.25">
      <c r="A29" s="17" t="s">
        <v>186</v>
      </c>
      <c r="B29" s="21">
        <v>182</v>
      </c>
      <c r="C29" s="22" t="s">
        <v>19</v>
      </c>
      <c r="D29" s="22" t="s">
        <v>79</v>
      </c>
      <c r="E29" s="22" t="s">
        <v>79</v>
      </c>
      <c r="F29" s="22" t="s">
        <v>82</v>
      </c>
      <c r="G29" s="22" t="s">
        <v>62</v>
      </c>
      <c r="H29" s="22" t="s">
        <v>66</v>
      </c>
      <c r="I29" s="22" t="s">
        <v>23</v>
      </c>
      <c r="J29" s="49" t="s">
        <v>143</v>
      </c>
      <c r="K29" s="37">
        <f>K30</f>
        <v>10026.700000000001</v>
      </c>
      <c r="L29" s="37">
        <f>L30</f>
        <v>10026.700000000001</v>
      </c>
      <c r="M29" s="37">
        <f>M30</f>
        <v>10026.700000000001</v>
      </c>
    </row>
    <row r="30" spans="1:13" ht="42.75" customHeight="1" x14ac:dyDescent="0.25">
      <c r="A30" s="17" t="s">
        <v>187</v>
      </c>
      <c r="B30" s="21">
        <v>182</v>
      </c>
      <c r="C30" s="22" t="s">
        <v>19</v>
      </c>
      <c r="D30" s="22" t="s">
        <v>79</v>
      </c>
      <c r="E30" s="22" t="s">
        <v>79</v>
      </c>
      <c r="F30" s="22" t="s">
        <v>84</v>
      </c>
      <c r="G30" s="22" t="s">
        <v>20</v>
      </c>
      <c r="H30" s="22" t="s">
        <v>66</v>
      </c>
      <c r="I30" s="22" t="s">
        <v>23</v>
      </c>
      <c r="J30" s="49" t="s">
        <v>141</v>
      </c>
      <c r="K30" s="37">
        <v>10026.700000000001</v>
      </c>
      <c r="L30" s="37">
        <v>10026.700000000001</v>
      </c>
      <c r="M30" s="37">
        <v>10026.700000000001</v>
      </c>
    </row>
    <row r="31" spans="1:13" ht="25.5" customHeight="1" x14ac:dyDescent="0.25">
      <c r="A31" s="17" t="s">
        <v>188</v>
      </c>
      <c r="B31" s="21">
        <v>182</v>
      </c>
      <c r="C31" s="22" t="s">
        <v>19</v>
      </c>
      <c r="D31" s="22" t="s">
        <v>79</v>
      </c>
      <c r="E31" s="22" t="s">
        <v>79</v>
      </c>
      <c r="F31" s="22" t="s">
        <v>145</v>
      </c>
      <c r="G31" s="22" t="s">
        <v>62</v>
      </c>
      <c r="H31" s="22" t="s">
        <v>66</v>
      </c>
      <c r="I31" s="22" t="s">
        <v>23</v>
      </c>
      <c r="J31" s="49" t="s">
        <v>144</v>
      </c>
      <c r="K31" s="37">
        <f>K32</f>
        <v>4317.38</v>
      </c>
      <c r="L31" s="37">
        <f>L32</f>
        <v>4317.38</v>
      </c>
      <c r="M31" s="37">
        <f>M32</f>
        <v>4317.38</v>
      </c>
    </row>
    <row r="32" spans="1:13" ht="48" customHeight="1" x14ac:dyDescent="0.25">
      <c r="A32" s="17" t="s">
        <v>179</v>
      </c>
      <c r="B32" s="21">
        <v>182</v>
      </c>
      <c r="C32" s="22" t="s">
        <v>19</v>
      </c>
      <c r="D32" s="22" t="s">
        <v>79</v>
      </c>
      <c r="E32" s="22" t="s">
        <v>79</v>
      </c>
      <c r="F32" s="22" t="s">
        <v>85</v>
      </c>
      <c r="G32" s="22" t="s">
        <v>20</v>
      </c>
      <c r="H32" s="22" t="s">
        <v>66</v>
      </c>
      <c r="I32" s="22" t="s">
        <v>23</v>
      </c>
      <c r="J32" s="49" t="s">
        <v>142</v>
      </c>
      <c r="K32" s="37">
        <v>4317.38</v>
      </c>
      <c r="L32" s="37">
        <v>4317.38</v>
      </c>
      <c r="M32" s="37">
        <v>4317.38</v>
      </c>
    </row>
    <row r="33" spans="1:14" ht="26.4" x14ac:dyDescent="0.25">
      <c r="A33" s="17" t="s">
        <v>34</v>
      </c>
      <c r="B33" s="18">
        <v>0</v>
      </c>
      <c r="C33" s="19" t="s">
        <v>19</v>
      </c>
      <c r="D33" s="19" t="s">
        <v>17</v>
      </c>
      <c r="E33" s="19" t="s">
        <v>62</v>
      </c>
      <c r="F33" s="19" t="s">
        <v>63</v>
      </c>
      <c r="G33" s="19" t="s">
        <v>62</v>
      </c>
      <c r="H33" s="19" t="s">
        <v>66</v>
      </c>
      <c r="I33" s="19" t="s">
        <v>63</v>
      </c>
      <c r="J33" s="50" t="s">
        <v>86</v>
      </c>
      <c r="K33" s="36">
        <f>SUM(K34)</f>
        <v>1615.9</v>
      </c>
      <c r="L33" s="36">
        <f t="shared" ref="L33:M33" si="4">SUM(L34)</f>
        <v>1615.9</v>
      </c>
      <c r="M33" s="36">
        <f t="shared" si="4"/>
        <v>1615.9</v>
      </c>
    </row>
    <row r="34" spans="1:14" ht="66" x14ac:dyDescent="0.25">
      <c r="A34" s="17" t="s">
        <v>189</v>
      </c>
      <c r="B34" s="21">
        <v>9</v>
      </c>
      <c r="C34" s="22" t="s">
        <v>19</v>
      </c>
      <c r="D34" s="22" t="s">
        <v>17</v>
      </c>
      <c r="E34" s="22" t="s">
        <v>76</v>
      </c>
      <c r="F34" s="22" t="s">
        <v>63</v>
      </c>
      <c r="G34" s="22" t="s">
        <v>62</v>
      </c>
      <c r="H34" s="22" t="s">
        <v>66</v>
      </c>
      <c r="I34" s="22" t="s">
        <v>18</v>
      </c>
      <c r="J34" s="23" t="s">
        <v>87</v>
      </c>
      <c r="K34" s="37">
        <f>SUM(K35,+K37)</f>
        <v>1615.9</v>
      </c>
      <c r="L34" s="37">
        <f t="shared" ref="L34:M34" si="5">SUM(L35,+L37)</f>
        <v>1615.9</v>
      </c>
      <c r="M34" s="37">
        <f t="shared" si="5"/>
        <v>1615.9</v>
      </c>
    </row>
    <row r="35" spans="1:14" ht="52.8" x14ac:dyDescent="0.25">
      <c r="A35" s="17" t="s">
        <v>190</v>
      </c>
      <c r="B35" s="21">
        <v>9</v>
      </c>
      <c r="C35" s="22" t="s">
        <v>19</v>
      </c>
      <c r="D35" s="22" t="s">
        <v>17</v>
      </c>
      <c r="E35" s="22" t="s">
        <v>76</v>
      </c>
      <c r="F35" s="22" t="s">
        <v>70</v>
      </c>
      <c r="G35" s="22" t="s">
        <v>62</v>
      </c>
      <c r="H35" s="22" t="s">
        <v>66</v>
      </c>
      <c r="I35" s="22" t="s">
        <v>18</v>
      </c>
      <c r="J35" s="49" t="s">
        <v>88</v>
      </c>
      <c r="K35" s="37">
        <f>K36</f>
        <v>1423</v>
      </c>
      <c r="L35" s="37">
        <f>L36</f>
        <v>1423</v>
      </c>
      <c r="M35" s="37">
        <f>M36</f>
        <v>1423</v>
      </c>
    </row>
    <row r="36" spans="1:14" ht="102" customHeight="1" x14ac:dyDescent="0.25">
      <c r="A36" s="17" t="s">
        <v>191</v>
      </c>
      <c r="B36" s="21">
        <v>9</v>
      </c>
      <c r="C36" s="22" t="s">
        <v>19</v>
      </c>
      <c r="D36" s="22" t="s">
        <v>17</v>
      </c>
      <c r="E36" s="22" t="s">
        <v>76</v>
      </c>
      <c r="F36" s="22" t="s">
        <v>89</v>
      </c>
      <c r="G36" s="22" t="s">
        <v>20</v>
      </c>
      <c r="H36" s="22" t="s">
        <v>66</v>
      </c>
      <c r="I36" s="22" t="s">
        <v>18</v>
      </c>
      <c r="J36" s="49" t="s">
        <v>139</v>
      </c>
      <c r="K36" s="37">
        <v>1423</v>
      </c>
      <c r="L36" s="37">
        <v>1423</v>
      </c>
      <c r="M36" s="37">
        <v>1423</v>
      </c>
    </row>
    <row r="37" spans="1:14" ht="66" x14ac:dyDescent="0.25">
      <c r="A37" s="17" t="s">
        <v>192</v>
      </c>
      <c r="B37" s="21">
        <v>9</v>
      </c>
      <c r="C37" s="22" t="s">
        <v>90</v>
      </c>
      <c r="D37" s="22" t="s">
        <v>17</v>
      </c>
      <c r="E37" s="22" t="s">
        <v>76</v>
      </c>
      <c r="F37" s="22" t="s">
        <v>91</v>
      </c>
      <c r="G37" s="22" t="s">
        <v>62</v>
      </c>
      <c r="H37" s="22" t="s">
        <v>66</v>
      </c>
      <c r="I37" s="22" t="s">
        <v>18</v>
      </c>
      <c r="J37" s="49" t="s">
        <v>92</v>
      </c>
      <c r="K37" s="37">
        <f>K38</f>
        <v>192.9</v>
      </c>
      <c r="L37" s="37">
        <f t="shared" ref="L37:M37" si="6">L38</f>
        <v>192.9</v>
      </c>
      <c r="M37" s="37">
        <f t="shared" si="6"/>
        <v>192.9</v>
      </c>
    </row>
    <row r="38" spans="1:14" ht="102" customHeight="1" x14ac:dyDescent="0.25">
      <c r="A38" s="17" t="s">
        <v>30</v>
      </c>
      <c r="B38" s="21">
        <v>9</v>
      </c>
      <c r="C38" s="22" t="s">
        <v>90</v>
      </c>
      <c r="D38" s="22" t="s">
        <v>17</v>
      </c>
      <c r="E38" s="22" t="s">
        <v>76</v>
      </c>
      <c r="F38" s="22" t="s">
        <v>93</v>
      </c>
      <c r="G38" s="22" t="s">
        <v>20</v>
      </c>
      <c r="H38" s="22" t="s">
        <v>66</v>
      </c>
      <c r="I38" s="22" t="s">
        <v>18</v>
      </c>
      <c r="J38" s="49" t="s">
        <v>140</v>
      </c>
      <c r="K38" s="37">
        <v>192.9</v>
      </c>
      <c r="L38" s="37">
        <v>192.9</v>
      </c>
      <c r="M38" s="37">
        <v>192.9</v>
      </c>
    </row>
    <row r="39" spans="1:14" x14ac:dyDescent="0.25">
      <c r="A39" s="17" t="s">
        <v>193</v>
      </c>
      <c r="B39" s="18">
        <v>0</v>
      </c>
      <c r="C39" s="19" t="s">
        <v>21</v>
      </c>
      <c r="D39" s="19" t="s">
        <v>62</v>
      </c>
      <c r="E39" s="19" t="s">
        <v>62</v>
      </c>
      <c r="F39" s="19" t="s">
        <v>63</v>
      </c>
      <c r="G39" s="19" t="s">
        <v>62</v>
      </c>
      <c r="H39" s="19" t="s">
        <v>66</v>
      </c>
      <c r="I39" s="19" t="s">
        <v>63</v>
      </c>
      <c r="J39" s="47" t="s">
        <v>94</v>
      </c>
      <c r="K39" s="36">
        <f>K40+K70+K74</f>
        <v>377289.58502</v>
      </c>
      <c r="L39" s="36">
        <f>L40+L70</f>
        <v>58397.923220000004</v>
      </c>
      <c r="M39" s="36">
        <f>M40+M70</f>
        <v>19106.661840000001</v>
      </c>
    </row>
    <row r="40" spans="1:14" ht="26.4" x14ac:dyDescent="0.25">
      <c r="A40" s="17" t="s">
        <v>194</v>
      </c>
      <c r="B40" s="21">
        <v>0</v>
      </c>
      <c r="C40" s="22" t="s">
        <v>21</v>
      </c>
      <c r="D40" s="22" t="s">
        <v>68</v>
      </c>
      <c r="E40" s="22" t="s">
        <v>62</v>
      </c>
      <c r="F40" s="22" t="s">
        <v>63</v>
      </c>
      <c r="G40" s="22" t="s">
        <v>62</v>
      </c>
      <c r="H40" s="22" t="s">
        <v>66</v>
      </c>
      <c r="I40" s="22" t="s">
        <v>63</v>
      </c>
      <c r="J40" s="49" t="s">
        <v>95</v>
      </c>
      <c r="K40" s="37">
        <f>K41+K45+K64+K61</f>
        <v>377205.92833000002</v>
      </c>
      <c r="L40" s="37">
        <f>L41+L45+L65+L62</f>
        <v>56362.774000000005</v>
      </c>
      <c r="M40" s="37">
        <f>M41+M45+M65+M62</f>
        <v>15928.902</v>
      </c>
    </row>
    <row r="41" spans="1:14" ht="26.4" x14ac:dyDescent="0.25">
      <c r="A41" s="17" t="s">
        <v>195</v>
      </c>
      <c r="B41" s="18">
        <v>0</v>
      </c>
      <c r="C41" s="19" t="s">
        <v>21</v>
      </c>
      <c r="D41" s="19" t="s">
        <v>68</v>
      </c>
      <c r="E41" s="19" t="s">
        <v>25</v>
      </c>
      <c r="F41" s="19" t="s">
        <v>63</v>
      </c>
      <c r="G41" s="19" t="s">
        <v>62</v>
      </c>
      <c r="H41" s="19" t="s">
        <v>66</v>
      </c>
      <c r="I41" s="19" t="s">
        <v>31</v>
      </c>
      <c r="J41" s="50" t="s">
        <v>96</v>
      </c>
      <c r="K41" s="36">
        <f>K42</f>
        <v>2395.2869999999998</v>
      </c>
      <c r="L41" s="36">
        <f t="shared" ref="L41:M43" si="7">L42</f>
        <v>1916.23</v>
      </c>
      <c r="M41" s="36">
        <f t="shared" si="7"/>
        <v>1916.23</v>
      </c>
    </row>
    <row r="42" spans="1:14" x14ac:dyDescent="0.25">
      <c r="A42" s="17" t="s">
        <v>26</v>
      </c>
      <c r="B42" s="21">
        <v>9</v>
      </c>
      <c r="C42" s="22" t="s">
        <v>21</v>
      </c>
      <c r="D42" s="22" t="s">
        <v>68</v>
      </c>
      <c r="E42" s="22" t="s">
        <v>25</v>
      </c>
      <c r="F42" s="22" t="s">
        <v>97</v>
      </c>
      <c r="G42" s="22" t="s">
        <v>62</v>
      </c>
      <c r="H42" s="22" t="s">
        <v>66</v>
      </c>
      <c r="I42" s="22" t="s">
        <v>31</v>
      </c>
      <c r="J42" s="49" t="s">
        <v>98</v>
      </c>
      <c r="K42" s="37">
        <f>K43</f>
        <v>2395.2869999999998</v>
      </c>
      <c r="L42" s="37">
        <f t="shared" si="7"/>
        <v>1916.23</v>
      </c>
      <c r="M42" s="37">
        <f t="shared" si="7"/>
        <v>1916.23</v>
      </c>
    </row>
    <row r="43" spans="1:14" ht="26.4" x14ac:dyDescent="0.25">
      <c r="A43" s="17" t="s">
        <v>27</v>
      </c>
      <c r="B43" s="21">
        <v>9</v>
      </c>
      <c r="C43" s="22" t="s">
        <v>21</v>
      </c>
      <c r="D43" s="22" t="s">
        <v>68</v>
      </c>
      <c r="E43" s="22" t="s">
        <v>25</v>
      </c>
      <c r="F43" s="22" t="s">
        <v>97</v>
      </c>
      <c r="G43" s="22" t="s">
        <v>20</v>
      </c>
      <c r="H43" s="22" t="s">
        <v>66</v>
      </c>
      <c r="I43" s="22" t="s">
        <v>31</v>
      </c>
      <c r="J43" s="49" t="s">
        <v>114</v>
      </c>
      <c r="K43" s="35">
        <f>K44</f>
        <v>2395.2869999999998</v>
      </c>
      <c r="L43" s="35">
        <f t="shared" si="7"/>
        <v>1916.23</v>
      </c>
      <c r="M43" s="35">
        <f t="shared" si="7"/>
        <v>1916.23</v>
      </c>
    </row>
    <row r="44" spans="1:14" ht="26.4" x14ac:dyDescent="0.25">
      <c r="A44" s="17" t="s">
        <v>196</v>
      </c>
      <c r="B44" s="21">
        <v>9</v>
      </c>
      <c r="C44" s="22" t="s">
        <v>21</v>
      </c>
      <c r="D44" s="22" t="s">
        <v>68</v>
      </c>
      <c r="E44" s="22" t="s">
        <v>25</v>
      </c>
      <c r="F44" s="22" t="s">
        <v>97</v>
      </c>
      <c r="G44" s="22" t="s">
        <v>20</v>
      </c>
      <c r="H44" s="22" t="s">
        <v>99</v>
      </c>
      <c r="I44" s="22" t="s">
        <v>31</v>
      </c>
      <c r="J44" s="49" t="s">
        <v>115</v>
      </c>
      <c r="K44" s="35">
        <v>2395.2869999999998</v>
      </c>
      <c r="L44" s="35">
        <v>1916.23</v>
      </c>
      <c r="M44" s="35">
        <v>1916.23</v>
      </c>
    </row>
    <row r="45" spans="1:14" ht="26.4" x14ac:dyDescent="0.25">
      <c r="A45" s="17" t="s">
        <v>197</v>
      </c>
      <c r="B45" s="18">
        <v>0</v>
      </c>
      <c r="C45" s="19" t="s">
        <v>21</v>
      </c>
      <c r="D45" s="19" t="s">
        <v>68</v>
      </c>
      <c r="E45" s="19" t="s">
        <v>34</v>
      </c>
      <c r="F45" s="19" t="s">
        <v>63</v>
      </c>
      <c r="G45" s="19" t="s">
        <v>62</v>
      </c>
      <c r="H45" s="19" t="s">
        <v>66</v>
      </c>
      <c r="I45" s="19" t="s">
        <v>31</v>
      </c>
      <c r="J45" s="50" t="s">
        <v>125</v>
      </c>
      <c r="K45" s="34">
        <f>K46+K48+K52+K50</f>
        <v>366076.27533000003</v>
      </c>
      <c r="L45" s="34">
        <f>L48+L52+L50+L46</f>
        <v>50727.798999999999</v>
      </c>
      <c r="M45" s="34">
        <f t="shared" ref="M45" si="8">M48+M52+M50</f>
        <v>10293.927</v>
      </c>
    </row>
    <row r="46" spans="1:14" ht="96.75" customHeight="1" x14ac:dyDescent="0.25">
      <c r="A46" s="17" t="s">
        <v>198</v>
      </c>
      <c r="B46" s="21">
        <v>0</v>
      </c>
      <c r="C46" s="22" t="s">
        <v>21</v>
      </c>
      <c r="D46" s="22" t="s">
        <v>68</v>
      </c>
      <c r="E46" s="22" t="s">
        <v>34</v>
      </c>
      <c r="F46" s="22" t="s">
        <v>130</v>
      </c>
      <c r="G46" s="22" t="s">
        <v>62</v>
      </c>
      <c r="H46" s="22" t="s">
        <v>66</v>
      </c>
      <c r="I46" s="22" t="s">
        <v>31</v>
      </c>
      <c r="J46" s="49" t="s">
        <v>133</v>
      </c>
      <c r="K46" s="35">
        <f>K47</f>
        <v>159028.4</v>
      </c>
      <c r="L46" s="35">
        <f t="shared" ref="L46:L50" si="9">L47</f>
        <v>0</v>
      </c>
      <c r="M46" s="35">
        <f>M47</f>
        <v>0</v>
      </c>
    </row>
    <row r="47" spans="1:14" ht="95.25" customHeight="1" x14ac:dyDescent="0.25">
      <c r="A47" s="17" t="s">
        <v>199</v>
      </c>
      <c r="B47" s="21">
        <v>9</v>
      </c>
      <c r="C47" s="22" t="s">
        <v>21</v>
      </c>
      <c r="D47" s="22" t="s">
        <v>68</v>
      </c>
      <c r="E47" s="22" t="s">
        <v>34</v>
      </c>
      <c r="F47" s="22" t="s">
        <v>130</v>
      </c>
      <c r="G47" s="22" t="s">
        <v>20</v>
      </c>
      <c r="H47" s="22" t="s">
        <v>66</v>
      </c>
      <c r="I47" s="22" t="s">
        <v>31</v>
      </c>
      <c r="J47" s="49" t="s">
        <v>134</v>
      </c>
      <c r="K47" s="35">
        <v>159028.4</v>
      </c>
      <c r="L47" s="35">
        <v>0</v>
      </c>
      <c r="M47" s="35">
        <v>0</v>
      </c>
      <c r="N47" s="26"/>
    </row>
    <row r="48" spans="1:14" ht="82.5" customHeight="1" x14ac:dyDescent="0.25">
      <c r="A48" s="17" t="s">
        <v>200</v>
      </c>
      <c r="B48" s="21">
        <v>0</v>
      </c>
      <c r="C48" s="22" t="s">
        <v>21</v>
      </c>
      <c r="D48" s="22" t="s">
        <v>68</v>
      </c>
      <c r="E48" s="22" t="s">
        <v>34</v>
      </c>
      <c r="F48" s="22" t="s">
        <v>129</v>
      </c>
      <c r="G48" s="22" t="s">
        <v>62</v>
      </c>
      <c r="H48" s="22" t="s">
        <v>66</v>
      </c>
      <c r="I48" s="22" t="s">
        <v>31</v>
      </c>
      <c r="J48" s="51" t="s">
        <v>132</v>
      </c>
      <c r="K48" s="35">
        <f>K49</f>
        <v>14949.973330000001</v>
      </c>
      <c r="L48" s="35">
        <f t="shared" si="9"/>
        <v>41463.264999999999</v>
      </c>
      <c r="M48" s="35">
        <f>M49</f>
        <v>0</v>
      </c>
    </row>
    <row r="49" spans="1:14" ht="88.5" customHeight="1" x14ac:dyDescent="0.25">
      <c r="A49" s="17" t="s">
        <v>201</v>
      </c>
      <c r="B49" s="21">
        <v>9</v>
      </c>
      <c r="C49" s="22" t="s">
        <v>21</v>
      </c>
      <c r="D49" s="22" t="s">
        <v>68</v>
      </c>
      <c r="E49" s="22" t="s">
        <v>34</v>
      </c>
      <c r="F49" s="22" t="s">
        <v>129</v>
      </c>
      <c r="G49" s="22" t="s">
        <v>20</v>
      </c>
      <c r="H49" s="22" t="s">
        <v>66</v>
      </c>
      <c r="I49" s="22" t="s">
        <v>31</v>
      </c>
      <c r="J49" s="49" t="s">
        <v>131</v>
      </c>
      <c r="K49" s="35">
        <v>14949.973330000001</v>
      </c>
      <c r="L49" s="35">
        <v>41463.264999999999</v>
      </c>
      <c r="M49" s="35">
        <v>0</v>
      </c>
      <c r="N49" s="26"/>
    </row>
    <row r="50" spans="1:14" ht="26.4" x14ac:dyDescent="0.25">
      <c r="A50" s="17" t="s">
        <v>202</v>
      </c>
      <c r="B50" s="21">
        <v>0</v>
      </c>
      <c r="C50" s="22" t="s">
        <v>21</v>
      </c>
      <c r="D50" s="22" t="s">
        <v>68</v>
      </c>
      <c r="E50" s="22" t="s">
        <v>30</v>
      </c>
      <c r="F50" s="22" t="s">
        <v>101</v>
      </c>
      <c r="G50" s="22" t="s">
        <v>62</v>
      </c>
      <c r="H50" s="22" t="s">
        <v>66</v>
      </c>
      <c r="I50" s="22" t="s">
        <v>31</v>
      </c>
      <c r="J50" s="49" t="s">
        <v>116</v>
      </c>
      <c r="K50" s="35">
        <f>K51</f>
        <v>8914.6530000000002</v>
      </c>
      <c r="L50" s="35">
        <f t="shared" si="9"/>
        <v>9264.5339999999997</v>
      </c>
      <c r="M50" s="35">
        <f>M51</f>
        <v>10293.927</v>
      </c>
    </row>
    <row r="51" spans="1:14" ht="34.5" customHeight="1" x14ac:dyDescent="0.25">
      <c r="A51" s="17" t="s">
        <v>203</v>
      </c>
      <c r="B51" s="21">
        <v>9</v>
      </c>
      <c r="C51" s="22" t="s">
        <v>21</v>
      </c>
      <c r="D51" s="22" t="s">
        <v>68</v>
      </c>
      <c r="E51" s="22" t="s">
        <v>30</v>
      </c>
      <c r="F51" s="22" t="s">
        <v>101</v>
      </c>
      <c r="G51" s="22" t="s">
        <v>20</v>
      </c>
      <c r="H51" s="22" t="s">
        <v>66</v>
      </c>
      <c r="I51" s="22" t="s">
        <v>31</v>
      </c>
      <c r="J51" s="49" t="s">
        <v>123</v>
      </c>
      <c r="K51" s="35">
        <v>8914.6530000000002</v>
      </c>
      <c r="L51" s="35">
        <v>9264.5339999999997</v>
      </c>
      <c r="M51" s="35">
        <v>10293.927</v>
      </c>
      <c r="N51" s="26"/>
    </row>
    <row r="52" spans="1:14" ht="22.5" customHeight="1" x14ac:dyDescent="0.25">
      <c r="A52" s="17" t="s">
        <v>204</v>
      </c>
      <c r="B52" s="18">
        <v>9</v>
      </c>
      <c r="C52" s="19" t="s">
        <v>21</v>
      </c>
      <c r="D52" s="19" t="s">
        <v>68</v>
      </c>
      <c r="E52" s="19" t="s">
        <v>26</v>
      </c>
      <c r="F52" s="19" t="s">
        <v>100</v>
      </c>
      <c r="G52" s="19" t="s">
        <v>62</v>
      </c>
      <c r="H52" s="19" t="s">
        <v>66</v>
      </c>
      <c r="I52" s="19" t="s">
        <v>31</v>
      </c>
      <c r="J52" s="50" t="s">
        <v>111</v>
      </c>
      <c r="K52" s="34">
        <f>K53</f>
        <v>183183.24900000001</v>
      </c>
      <c r="L52" s="34">
        <f t="shared" ref="L52:M52" si="10">L53</f>
        <v>0</v>
      </c>
      <c r="M52" s="34">
        <f t="shared" si="10"/>
        <v>0</v>
      </c>
    </row>
    <row r="53" spans="1:14" x14ac:dyDescent="0.25">
      <c r="A53" s="17" t="s">
        <v>158</v>
      </c>
      <c r="B53" s="21">
        <v>9</v>
      </c>
      <c r="C53" s="22" t="s">
        <v>21</v>
      </c>
      <c r="D53" s="22" t="s">
        <v>68</v>
      </c>
      <c r="E53" s="22" t="s">
        <v>26</v>
      </c>
      <c r="F53" s="22" t="s">
        <v>100</v>
      </c>
      <c r="G53" s="22" t="s">
        <v>20</v>
      </c>
      <c r="H53" s="22" t="s">
        <v>66</v>
      </c>
      <c r="I53" s="22" t="s">
        <v>31</v>
      </c>
      <c r="J53" s="49" t="s">
        <v>108</v>
      </c>
      <c r="K53" s="35">
        <f>SUM(K54:K60)</f>
        <v>183183.24900000001</v>
      </c>
      <c r="L53" s="35">
        <f>SUM(L54:L60)</f>
        <v>0</v>
      </c>
      <c r="M53" s="35">
        <f>SUM(M54:M60)</f>
        <v>0</v>
      </c>
    </row>
    <row r="54" spans="1:14" ht="39.6" hidden="1" x14ac:dyDescent="0.25">
      <c r="A54" s="17" t="s">
        <v>172</v>
      </c>
      <c r="B54" s="21">
        <v>9</v>
      </c>
      <c r="C54" s="22" t="s">
        <v>21</v>
      </c>
      <c r="D54" s="22" t="s">
        <v>68</v>
      </c>
      <c r="E54" s="22" t="s">
        <v>26</v>
      </c>
      <c r="F54" s="22" t="s">
        <v>100</v>
      </c>
      <c r="G54" s="22" t="s">
        <v>20</v>
      </c>
      <c r="H54" s="22" t="s">
        <v>109</v>
      </c>
      <c r="I54" s="22" t="s">
        <v>31</v>
      </c>
      <c r="J54" s="49" t="s">
        <v>117</v>
      </c>
      <c r="K54" s="35">
        <v>0</v>
      </c>
      <c r="L54" s="35">
        <v>0</v>
      </c>
      <c r="M54" s="37">
        <v>0</v>
      </c>
    </row>
    <row r="55" spans="1:14" ht="26.4" hidden="1" x14ac:dyDescent="0.25">
      <c r="A55" s="17" t="s">
        <v>171</v>
      </c>
      <c r="B55" s="21">
        <v>9</v>
      </c>
      <c r="C55" s="22" t="s">
        <v>21</v>
      </c>
      <c r="D55" s="22" t="s">
        <v>68</v>
      </c>
      <c r="E55" s="22" t="s">
        <v>26</v>
      </c>
      <c r="F55" s="22" t="s">
        <v>100</v>
      </c>
      <c r="G55" s="22" t="s">
        <v>20</v>
      </c>
      <c r="H55" s="22" t="s">
        <v>169</v>
      </c>
      <c r="I55" s="22" t="s">
        <v>31</v>
      </c>
      <c r="J55" s="49" t="s">
        <v>170</v>
      </c>
      <c r="K55" s="35">
        <v>0</v>
      </c>
      <c r="L55" s="35">
        <v>0</v>
      </c>
      <c r="M55" s="37">
        <v>0</v>
      </c>
    </row>
    <row r="56" spans="1:14" ht="52.8" x14ac:dyDescent="0.25">
      <c r="A56" s="17" t="s">
        <v>205</v>
      </c>
      <c r="B56" s="21">
        <v>9</v>
      </c>
      <c r="C56" s="22" t="s">
        <v>21</v>
      </c>
      <c r="D56" s="22" t="s">
        <v>68</v>
      </c>
      <c r="E56" s="22" t="s">
        <v>26</v>
      </c>
      <c r="F56" s="22" t="s">
        <v>100</v>
      </c>
      <c r="G56" s="22" t="s">
        <v>20</v>
      </c>
      <c r="H56" s="22" t="s">
        <v>180</v>
      </c>
      <c r="I56" s="22" t="s">
        <v>31</v>
      </c>
      <c r="J56" s="49" t="s">
        <v>181</v>
      </c>
      <c r="K56" s="35">
        <v>90953.2</v>
      </c>
      <c r="L56" s="35">
        <v>0</v>
      </c>
      <c r="M56" s="37">
        <v>0</v>
      </c>
    </row>
    <row r="57" spans="1:14" s="58" customFormat="1" ht="75.599999999999994" customHeight="1" x14ac:dyDescent="0.25">
      <c r="A57" s="17" t="s">
        <v>206</v>
      </c>
      <c r="B57" s="21">
        <v>9</v>
      </c>
      <c r="C57" s="22" t="s">
        <v>21</v>
      </c>
      <c r="D57" s="22" t="s">
        <v>68</v>
      </c>
      <c r="E57" s="22" t="s">
        <v>26</v>
      </c>
      <c r="F57" s="22" t="s">
        <v>100</v>
      </c>
      <c r="G57" s="22" t="s">
        <v>20</v>
      </c>
      <c r="H57" s="22" t="s">
        <v>164</v>
      </c>
      <c r="I57" s="22" t="s">
        <v>31</v>
      </c>
      <c r="J57" s="49" t="s">
        <v>165</v>
      </c>
      <c r="K57" s="35">
        <v>6017</v>
      </c>
      <c r="L57" s="35">
        <v>0</v>
      </c>
      <c r="M57" s="35">
        <v>0</v>
      </c>
    </row>
    <row r="58" spans="1:14" ht="39.6" hidden="1" x14ac:dyDescent="0.25">
      <c r="A58" s="17" t="s">
        <v>207</v>
      </c>
      <c r="B58" s="21">
        <v>9</v>
      </c>
      <c r="C58" s="22" t="s">
        <v>21</v>
      </c>
      <c r="D58" s="22" t="s">
        <v>68</v>
      </c>
      <c r="E58" s="22" t="s">
        <v>26</v>
      </c>
      <c r="F58" s="22" t="s">
        <v>100</v>
      </c>
      <c r="G58" s="22" t="s">
        <v>20</v>
      </c>
      <c r="H58" s="22" t="s">
        <v>110</v>
      </c>
      <c r="I58" s="22" t="s">
        <v>31</v>
      </c>
      <c r="J58" s="49" t="s">
        <v>118</v>
      </c>
      <c r="K58" s="35">
        <v>0</v>
      </c>
      <c r="L58" s="35">
        <v>0</v>
      </c>
      <c r="M58" s="37">
        <v>0</v>
      </c>
    </row>
    <row r="59" spans="1:14" ht="39.6" x14ac:dyDescent="0.25">
      <c r="A59" s="17" t="s">
        <v>208</v>
      </c>
      <c r="B59" s="21">
        <v>9</v>
      </c>
      <c r="C59" s="22" t="s">
        <v>21</v>
      </c>
      <c r="D59" s="22" t="s">
        <v>68</v>
      </c>
      <c r="E59" s="22" t="s">
        <v>26</v>
      </c>
      <c r="F59" s="22" t="s">
        <v>100</v>
      </c>
      <c r="G59" s="22" t="s">
        <v>20</v>
      </c>
      <c r="H59" s="22" t="s">
        <v>110</v>
      </c>
      <c r="I59" s="22" t="s">
        <v>31</v>
      </c>
      <c r="J59" s="49" t="s">
        <v>118</v>
      </c>
      <c r="K59" s="35">
        <v>7117.2</v>
      </c>
      <c r="L59" s="35">
        <v>0</v>
      </c>
      <c r="M59" s="37">
        <v>0</v>
      </c>
    </row>
    <row r="60" spans="1:14" ht="26.4" x14ac:dyDescent="0.25">
      <c r="A60" s="17" t="s">
        <v>173</v>
      </c>
      <c r="B60" s="21">
        <v>9</v>
      </c>
      <c r="C60" s="22" t="s">
        <v>21</v>
      </c>
      <c r="D60" s="22" t="s">
        <v>68</v>
      </c>
      <c r="E60" s="22" t="s">
        <v>26</v>
      </c>
      <c r="F60" s="22" t="s">
        <v>100</v>
      </c>
      <c r="G60" s="22" t="s">
        <v>20</v>
      </c>
      <c r="H60" s="22" t="s">
        <v>119</v>
      </c>
      <c r="I60" s="22" t="s">
        <v>31</v>
      </c>
      <c r="J60" s="49" t="s">
        <v>120</v>
      </c>
      <c r="K60" s="35">
        <v>79095.849000000002</v>
      </c>
      <c r="L60" s="35">
        <v>0</v>
      </c>
      <c r="M60" s="35">
        <v>0</v>
      </c>
    </row>
    <row r="61" spans="1:14" ht="32.25" customHeight="1" x14ac:dyDescent="0.25">
      <c r="A61" s="17" t="s">
        <v>174</v>
      </c>
      <c r="B61" s="18">
        <v>9</v>
      </c>
      <c r="C61" s="19" t="s">
        <v>21</v>
      </c>
      <c r="D61" s="19" t="s">
        <v>68</v>
      </c>
      <c r="E61" s="19" t="s">
        <v>27</v>
      </c>
      <c r="F61" s="19" t="s">
        <v>102</v>
      </c>
      <c r="G61" s="19" t="s">
        <v>62</v>
      </c>
      <c r="H61" s="19" t="s">
        <v>66</v>
      </c>
      <c r="I61" s="19" t="s">
        <v>31</v>
      </c>
      <c r="J61" s="52" t="s">
        <v>135</v>
      </c>
      <c r="K61" s="34">
        <f>K62</f>
        <v>94.474000000000004</v>
      </c>
      <c r="L61" s="34">
        <f>L62</f>
        <v>94.474000000000004</v>
      </c>
      <c r="M61" s="34">
        <f>M62</f>
        <v>94.474000000000004</v>
      </c>
    </row>
    <row r="62" spans="1:14" ht="38.25" customHeight="1" x14ac:dyDescent="0.25">
      <c r="A62" s="17" t="s">
        <v>28</v>
      </c>
      <c r="B62" s="21">
        <v>9</v>
      </c>
      <c r="C62" s="22" t="s">
        <v>21</v>
      </c>
      <c r="D62" s="22" t="s">
        <v>68</v>
      </c>
      <c r="E62" s="22" t="s">
        <v>27</v>
      </c>
      <c r="F62" s="22" t="s">
        <v>102</v>
      </c>
      <c r="G62" s="22" t="s">
        <v>20</v>
      </c>
      <c r="H62" s="22" t="s">
        <v>66</v>
      </c>
      <c r="I62" s="22" t="s">
        <v>31</v>
      </c>
      <c r="J62" s="53" t="s">
        <v>113</v>
      </c>
      <c r="K62" s="35">
        <f>K63</f>
        <v>94.474000000000004</v>
      </c>
      <c r="L62" s="35">
        <f t="shared" ref="L62:M62" si="11">L63</f>
        <v>94.474000000000004</v>
      </c>
      <c r="M62" s="35">
        <f t="shared" si="11"/>
        <v>94.474000000000004</v>
      </c>
    </row>
    <row r="63" spans="1:14" ht="52.8" x14ac:dyDescent="0.25">
      <c r="A63" s="17" t="s">
        <v>175</v>
      </c>
      <c r="B63" s="21">
        <v>9</v>
      </c>
      <c r="C63" s="22" t="s">
        <v>21</v>
      </c>
      <c r="D63" s="22" t="s">
        <v>68</v>
      </c>
      <c r="E63" s="22" t="s">
        <v>27</v>
      </c>
      <c r="F63" s="22" t="s">
        <v>102</v>
      </c>
      <c r="G63" s="22" t="s">
        <v>20</v>
      </c>
      <c r="H63" s="22" t="s">
        <v>103</v>
      </c>
      <c r="I63" s="22" t="s">
        <v>31</v>
      </c>
      <c r="J63" s="53" t="s">
        <v>124</v>
      </c>
      <c r="K63" s="35">
        <v>94.474000000000004</v>
      </c>
      <c r="L63" s="35">
        <v>94.474000000000004</v>
      </c>
      <c r="M63" s="35">
        <v>94.474000000000004</v>
      </c>
    </row>
    <row r="64" spans="1:14" ht="22.5" customHeight="1" x14ac:dyDescent="0.25">
      <c r="A64" s="17" t="s">
        <v>176</v>
      </c>
      <c r="B64" s="18">
        <v>0</v>
      </c>
      <c r="C64" s="19" t="s">
        <v>21</v>
      </c>
      <c r="D64" s="19" t="s">
        <v>68</v>
      </c>
      <c r="E64" s="19" t="s">
        <v>158</v>
      </c>
      <c r="F64" s="19" t="s">
        <v>63</v>
      </c>
      <c r="G64" s="19" t="s">
        <v>62</v>
      </c>
      <c r="H64" s="19" t="s">
        <v>66</v>
      </c>
      <c r="I64" s="19" t="s">
        <v>31</v>
      </c>
      <c r="J64" s="52" t="s">
        <v>157</v>
      </c>
      <c r="K64" s="34">
        <f>K65</f>
        <v>8639.8919999999998</v>
      </c>
      <c r="L64" s="34">
        <f t="shared" ref="L64:M64" si="12">L65</f>
        <v>3624.2710000000002</v>
      </c>
      <c r="M64" s="34">
        <f t="shared" si="12"/>
        <v>3624.2710000000002</v>
      </c>
    </row>
    <row r="65" spans="1:13" x14ac:dyDescent="0.25">
      <c r="A65" s="17" t="s">
        <v>177</v>
      </c>
      <c r="B65" s="18">
        <v>9</v>
      </c>
      <c r="C65" s="19" t="s">
        <v>21</v>
      </c>
      <c r="D65" s="19" t="s">
        <v>68</v>
      </c>
      <c r="E65" s="19" t="s">
        <v>28</v>
      </c>
      <c r="F65" s="19" t="s">
        <v>100</v>
      </c>
      <c r="G65" s="19" t="s">
        <v>62</v>
      </c>
      <c r="H65" s="19" t="s">
        <v>66</v>
      </c>
      <c r="I65" s="19" t="s">
        <v>31</v>
      </c>
      <c r="J65" s="50" t="s">
        <v>112</v>
      </c>
      <c r="K65" s="34">
        <f>K66</f>
        <v>8639.8919999999998</v>
      </c>
      <c r="L65" s="34">
        <f t="shared" ref="L65:M65" si="13">L66</f>
        <v>3624.2710000000002</v>
      </c>
      <c r="M65" s="34">
        <f t="shared" si="13"/>
        <v>3624.2710000000002</v>
      </c>
    </row>
    <row r="66" spans="1:13" ht="26.4" x14ac:dyDescent="0.25">
      <c r="A66" s="17" t="s">
        <v>209</v>
      </c>
      <c r="B66" s="21">
        <v>9</v>
      </c>
      <c r="C66" s="22" t="s">
        <v>21</v>
      </c>
      <c r="D66" s="22" t="s">
        <v>68</v>
      </c>
      <c r="E66" s="22" t="s">
        <v>28</v>
      </c>
      <c r="F66" s="22" t="s">
        <v>100</v>
      </c>
      <c r="G66" s="22" t="s">
        <v>20</v>
      </c>
      <c r="H66" s="22" t="s">
        <v>66</v>
      </c>
      <c r="I66" s="22" t="s">
        <v>31</v>
      </c>
      <c r="J66" s="49" t="s">
        <v>121</v>
      </c>
      <c r="K66" s="35">
        <f>SUM(K67:K69)</f>
        <v>8639.8919999999998</v>
      </c>
      <c r="L66" s="35">
        <f>SUM(L67:L69)</f>
        <v>3624.2710000000002</v>
      </c>
      <c r="M66" s="35">
        <f>SUM(M67:M69)</f>
        <v>3624.2710000000002</v>
      </c>
    </row>
    <row r="67" spans="1:13" ht="39.6" x14ac:dyDescent="0.25">
      <c r="A67" s="17" t="s">
        <v>210</v>
      </c>
      <c r="B67" s="21">
        <v>9</v>
      </c>
      <c r="C67" s="22" t="s">
        <v>21</v>
      </c>
      <c r="D67" s="22" t="s">
        <v>68</v>
      </c>
      <c r="E67" s="22" t="s">
        <v>28</v>
      </c>
      <c r="F67" s="22" t="s">
        <v>100</v>
      </c>
      <c r="G67" s="22" t="s">
        <v>20</v>
      </c>
      <c r="H67" s="22" t="s">
        <v>169</v>
      </c>
      <c r="I67" s="22" t="s">
        <v>31</v>
      </c>
      <c r="J67" s="49" t="s">
        <v>178</v>
      </c>
      <c r="K67" s="35">
        <v>1360</v>
      </c>
      <c r="L67" s="35">
        <v>1360</v>
      </c>
      <c r="M67" s="35">
        <v>1360</v>
      </c>
    </row>
    <row r="68" spans="1:13" ht="39.6" x14ac:dyDescent="0.25">
      <c r="A68" s="17" t="s">
        <v>211</v>
      </c>
      <c r="B68" s="21">
        <v>9</v>
      </c>
      <c r="C68" s="22" t="s">
        <v>21</v>
      </c>
      <c r="D68" s="22" t="s">
        <v>68</v>
      </c>
      <c r="E68" s="22" t="s">
        <v>28</v>
      </c>
      <c r="F68" s="22" t="s">
        <v>100</v>
      </c>
      <c r="G68" s="22" t="s">
        <v>20</v>
      </c>
      <c r="H68" s="22" t="s">
        <v>122</v>
      </c>
      <c r="I68" s="22" t="s">
        <v>31</v>
      </c>
      <c r="J68" s="49" t="s">
        <v>168</v>
      </c>
      <c r="K68" s="35">
        <v>5886.5209999999997</v>
      </c>
      <c r="L68" s="35">
        <v>870.9</v>
      </c>
      <c r="M68" s="35">
        <v>870.9</v>
      </c>
    </row>
    <row r="69" spans="1:13" ht="55.5" customHeight="1" x14ac:dyDescent="0.25">
      <c r="A69" s="17" t="s">
        <v>212</v>
      </c>
      <c r="B69" s="40">
        <v>9</v>
      </c>
      <c r="C69" s="41" t="s">
        <v>21</v>
      </c>
      <c r="D69" s="41" t="s">
        <v>68</v>
      </c>
      <c r="E69" s="41" t="s">
        <v>28</v>
      </c>
      <c r="F69" s="41" t="s">
        <v>100</v>
      </c>
      <c r="G69" s="41" t="s">
        <v>20</v>
      </c>
      <c r="H69" s="41" t="s">
        <v>166</v>
      </c>
      <c r="I69" s="41" t="s">
        <v>31</v>
      </c>
      <c r="J69" s="54" t="s">
        <v>167</v>
      </c>
      <c r="K69" s="37">
        <v>1393.3710000000001</v>
      </c>
      <c r="L69" s="35">
        <v>1393.3710000000001</v>
      </c>
      <c r="M69" s="35">
        <v>1393.3710000000001</v>
      </c>
    </row>
    <row r="70" spans="1:13" ht="34.5" customHeight="1" x14ac:dyDescent="0.25">
      <c r="A70" s="17" t="s">
        <v>213</v>
      </c>
      <c r="B70" s="18">
        <v>0</v>
      </c>
      <c r="C70" s="19" t="s">
        <v>21</v>
      </c>
      <c r="D70" s="19" t="s">
        <v>104</v>
      </c>
      <c r="E70" s="19" t="s">
        <v>62</v>
      </c>
      <c r="F70" s="19" t="s">
        <v>63</v>
      </c>
      <c r="G70" s="19" t="s">
        <v>62</v>
      </c>
      <c r="H70" s="19" t="s">
        <v>66</v>
      </c>
      <c r="I70" s="19" t="s">
        <v>63</v>
      </c>
      <c r="J70" s="50" t="s">
        <v>105</v>
      </c>
      <c r="K70" s="36">
        <f>K71</f>
        <v>83.656689999999998</v>
      </c>
      <c r="L70" s="36">
        <f t="shared" ref="L70:M70" si="14">L71</f>
        <v>2035.14922</v>
      </c>
      <c r="M70" s="36">
        <f t="shared" si="14"/>
        <v>3177.7598400000002</v>
      </c>
    </row>
    <row r="71" spans="1:13" ht="21" customHeight="1" x14ac:dyDescent="0.25">
      <c r="A71" s="17" t="s">
        <v>214</v>
      </c>
      <c r="B71" s="21">
        <v>9</v>
      </c>
      <c r="C71" s="22" t="s">
        <v>21</v>
      </c>
      <c r="D71" s="22" t="s">
        <v>104</v>
      </c>
      <c r="E71" s="22" t="s">
        <v>76</v>
      </c>
      <c r="F71" s="22" t="s">
        <v>63</v>
      </c>
      <c r="G71" s="22" t="s">
        <v>20</v>
      </c>
      <c r="H71" s="22" t="s">
        <v>66</v>
      </c>
      <c r="I71" s="22" t="s">
        <v>31</v>
      </c>
      <c r="J71" s="49" t="s">
        <v>126</v>
      </c>
      <c r="K71" s="37">
        <f>K72</f>
        <v>83.656689999999998</v>
      </c>
      <c r="L71" s="37">
        <f>L72+L73</f>
        <v>2035.14922</v>
      </c>
      <c r="M71" s="37">
        <f>M72+M73</f>
        <v>3177.7598400000002</v>
      </c>
    </row>
    <row r="72" spans="1:13" ht="63.75" customHeight="1" x14ac:dyDescent="0.25">
      <c r="A72" s="17" t="s">
        <v>215</v>
      </c>
      <c r="B72" s="21">
        <v>9</v>
      </c>
      <c r="C72" s="22" t="s">
        <v>21</v>
      </c>
      <c r="D72" s="22" t="s">
        <v>104</v>
      </c>
      <c r="E72" s="22" t="s">
        <v>76</v>
      </c>
      <c r="F72" s="22" t="s">
        <v>91</v>
      </c>
      <c r="G72" s="22" t="s">
        <v>20</v>
      </c>
      <c r="H72" s="22" t="s">
        <v>146</v>
      </c>
      <c r="I72" s="22" t="s">
        <v>31</v>
      </c>
      <c r="J72" s="49" t="s">
        <v>147</v>
      </c>
      <c r="K72" s="37">
        <v>83.656689999999998</v>
      </c>
      <c r="L72" s="37">
        <v>0</v>
      </c>
      <c r="M72" s="37">
        <v>0</v>
      </c>
    </row>
    <row r="73" spans="1:13" ht="39" customHeight="1" x14ac:dyDescent="0.25">
      <c r="A73" s="17" t="s">
        <v>216</v>
      </c>
      <c r="B73" s="21">
        <v>9</v>
      </c>
      <c r="C73" s="22" t="s">
        <v>21</v>
      </c>
      <c r="D73" s="22" t="s">
        <v>104</v>
      </c>
      <c r="E73" s="22" t="s">
        <v>76</v>
      </c>
      <c r="F73" s="22" t="s">
        <v>82</v>
      </c>
      <c r="G73" s="22" t="s">
        <v>20</v>
      </c>
      <c r="H73" s="22" t="s">
        <v>66</v>
      </c>
      <c r="I73" s="22" t="s">
        <v>31</v>
      </c>
      <c r="J73" s="49" t="s">
        <v>148</v>
      </c>
      <c r="K73" s="59">
        <v>0</v>
      </c>
      <c r="L73" s="59">
        <v>2035.14922</v>
      </c>
      <c r="M73" s="59">
        <f>3177.76-0.00016</f>
        <v>3177.7598400000002</v>
      </c>
    </row>
    <row r="74" spans="1:13" ht="39" hidden="1" customHeight="1" x14ac:dyDescent="0.25">
      <c r="A74" s="17" t="s">
        <v>217</v>
      </c>
      <c r="B74" s="18">
        <v>0</v>
      </c>
      <c r="C74" s="19" t="s">
        <v>21</v>
      </c>
      <c r="D74" s="19" t="s">
        <v>179</v>
      </c>
      <c r="E74" s="19" t="s">
        <v>62</v>
      </c>
      <c r="F74" s="19" t="s">
        <v>63</v>
      </c>
      <c r="G74" s="19" t="s">
        <v>62</v>
      </c>
      <c r="H74" s="19" t="s">
        <v>66</v>
      </c>
      <c r="I74" s="19" t="s">
        <v>63</v>
      </c>
      <c r="J74" s="49" t="s">
        <v>220</v>
      </c>
      <c r="K74" s="61">
        <f>K75</f>
        <v>0</v>
      </c>
      <c r="L74" s="61">
        <v>0</v>
      </c>
      <c r="M74" s="61">
        <v>0</v>
      </c>
    </row>
    <row r="75" spans="1:13" ht="39" hidden="1" customHeight="1" x14ac:dyDescent="0.25">
      <c r="A75" s="17" t="s">
        <v>218</v>
      </c>
      <c r="B75" s="21">
        <v>0</v>
      </c>
      <c r="C75" s="22" t="s">
        <v>21</v>
      </c>
      <c r="D75" s="22" t="s">
        <v>179</v>
      </c>
      <c r="E75" s="22" t="s">
        <v>62</v>
      </c>
      <c r="F75" s="22" t="s">
        <v>63</v>
      </c>
      <c r="G75" s="22" t="s">
        <v>20</v>
      </c>
      <c r="H75" s="22" t="s">
        <v>66</v>
      </c>
      <c r="I75" s="22" t="s">
        <v>31</v>
      </c>
      <c r="J75" s="49" t="s">
        <v>221</v>
      </c>
      <c r="K75" s="59">
        <f>K76</f>
        <v>0</v>
      </c>
      <c r="L75" s="59">
        <v>0</v>
      </c>
      <c r="M75" s="59">
        <v>0</v>
      </c>
    </row>
    <row r="76" spans="1:13" ht="39" hidden="1" customHeight="1" x14ac:dyDescent="0.25">
      <c r="A76" s="17" t="s">
        <v>219</v>
      </c>
      <c r="B76" s="21">
        <v>9</v>
      </c>
      <c r="C76" s="22" t="s">
        <v>21</v>
      </c>
      <c r="D76" s="22" t="s">
        <v>179</v>
      </c>
      <c r="E76" s="22" t="s">
        <v>216</v>
      </c>
      <c r="F76" s="22" t="s">
        <v>70</v>
      </c>
      <c r="G76" s="22" t="s">
        <v>20</v>
      </c>
      <c r="H76" s="22" t="s">
        <v>66</v>
      </c>
      <c r="I76" s="22" t="s">
        <v>31</v>
      </c>
      <c r="J76" s="49" t="s">
        <v>222</v>
      </c>
      <c r="K76" s="59">
        <v>0</v>
      </c>
      <c r="L76" s="59">
        <v>0</v>
      </c>
      <c r="M76" s="59">
        <v>0</v>
      </c>
    </row>
    <row r="77" spans="1:13" x14ac:dyDescent="0.25">
      <c r="A77" s="17" t="s">
        <v>217</v>
      </c>
      <c r="B77" s="18">
        <v>0</v>
      </c>
      <c r="C77" s="19" t="s">
        <v>106</v>
      </c>
      <c r="D77" s="19" t="s">
        <v>62</v>
      </c>
      <c r="E77" s="19" t="s">
        <v>62</v>
      </c>
      <c r="F77" s="19" t="s">
        <v>63</v>
      </c>
      <c r="G77" s="19" t="s">
        <v>62</v>
      </c>
      <c r="H77" s="19" t="s">
        <v>66</v>
      </c>
      <c r="I77" s="19" t="s">
        <v>63</v>
      </c>
      <c r="J77" s="55" t="s">
        <v>107</v>
      </c>
      <c r="K77" s="35">
        <f>K39+K14</f>
        <v>432078.73502000002</v>
      </c>
      <c r="L77" s="35">
        <f>L39+L14</f>
        <v>113237.27322</v>
      </c>
      <c r="M77" s="35">
        <f>M39+M14</f>
        <v>74004.911840000015</v>
      </c>
    </row>
    <row r="78" spans="1:13" x14ac:dyDescent="0.25">
      <c r="K78" s="32"/>
    </row>
    <row r="79" spans="1:13" x14ac:dyDescent="0.25">
      <c r="K79" s="32"/>
    </row>
    <row r="80" spans="1:13" x14ac:dyDescent="0.25">
      <c r="K80" s="32"/>
    </row>
    <row r="81" spans="11:11" x14ac:dyDescent="0.25">
      <c r="K81" s="32"/>
    </row>
    <row r="82" spans="11:11" x14ac:dyDescent="0.25">
      <c r="K82" s="32"/>
    </row>
    <row r="83" spans="11:11" x14ac:dyDescent="0.25">
      <c r="K83" s="32"/>
    </row>
    <row r="84" spans="11:11" x14ac:dyDescent="0.25">
      <c r="K84" s="32"/>
    </row>
    <row r="85" spans="11:11" x14ac:dyDescent="0.25">
      <c r="K85" s="32"/>
    </row>
    <row r="86" spans="11:11" x14ac:dyDescent="0.25">
      <c r="K86" s="32"/>
    </row>
  </sheetData>
  <mergeCells count="14">
    <mergeCell ref="A11:A12"/>
    <mergeCell ref="B11:I11"/>
    <mergeCell ref="J11:J12"/>
    <mergeCell ref="J1:M1"/>
    <mergeCell ref="J2:M2"/>
    <mergeCell ref="J3:M3"/>
    <mergeCell ref="A9:M9"/>
    <mergeCell ref="L10:M10"/>
    <mergeCell ref="K11:K12"/>
    <mergeCell ref="L11:L12"/>
    <mergeCell ref="M11:M12"/>
    <mergeCell ref="K5:M5"/>
    <mergeCell ref="K6:M6"/>
    <mergeCell ref="K7:M7"/>
  </mergeCells>
  <pageMargins left="1.1811023622047245" right="0.59055118110236227" top="0.39370078740157483" bottom="0.39370078740157483" header="0.31496062992125984" footer="0.31496062992125984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9"/>
  <sheetViews>
    <sheetView tabSelected="1" topLeftCell="A7" zoomScaleNormal="100" zoomScaleSheetLayoutView="120" workbookViewId="0">
      <selection activeCell="D25" sqref="D25"/>
    </sheetView>
  </sheetViews>
  <sheetFormatPr defaultColWidth="9.109375" defaultRowHeight="13.2" x14ac:dyDescent="0.25"/>
  <cols>
    <col min="1" max="1" width="3.88671875" style="1" customWidth="1"/>
    <col min="2" max="2" width="25.109375" style="1" customWidth="1"/>
    <col min="3" max="3" width="29" style="1" customWidth="1"/>
    <col min="4" max="4" width="15.33203125" style="1" customWidth="1"/>
    <col min="5" max="5" width="16.88671875" style="1" customWidth="1"/>
    <col min="6" max="6" width="14.33203125" style="1" customWidth="1"/>
    <col min="7" max="7" width="10.5546875" style="1" bestFit="1" customWidth="1"/>
    <col min="8" max="16384" width="9.109375" style="1"/>
  </cols>
  <sheetData>
    <row r="1" spans="1:6" x14ac:dyDescent="0.25">
      <c r="F1" s="57" t="s">
        <v>163</v>
      </c>
    </row>
    <row r="2" spans="1:6" x14ac:dyDescent="0.25">
      <c r="D2" s="84" t="s">
        <v>160</v>
      </c>
      <c r="E2" s="84"/>
      <c r="F2" s="84"/>
    </row>
    <row r="3" spans="1:6" x14ac:dyDescent="0.25">
      <c r="D3" s="84" t="s">
        <v>223</v>
      </c>
      <c r="E3" s="84"/>
      <c r="F3" s="84"/>
    </row>
    <row r="5" spans="1:6" x14ac:dyDescent="0.25">
      <c r="D5" s="85" t="s">
        <v>0</v>
      </c>
      <c r="E5" s="85"/>
      <c r="F5" s="85"/>
    </row>
    <row r="6" spans="1:6" x14ac:dyDescent="0.25">
      <c r="D6" s="84" t="s">
        <v>160</v>
      </c>
      <c r="E6" s="84"/>
      <c r="F6" s="84"/>
    </row>
    <row r="7" spans="1:6" x14ac:dyDescent="0.25">
      <c r="D7" s="84" t="s">
        <v>162</v>
      </c>
      <c r="E7" s="84"/>
      <c r="F7" s="84"/>
    </row>
    <row r="8" spans="1:6" x14ac:dyDescent="0.25">
      <c r="D8" s="76"/>
      <c r="E8" s="76"/>
      <c r="F8" s="76"/>
    </row>
    <row r="9" spans="1:6" x14ac:dyDescent="0.25">
      <c r="A9" s="31"/>
      <c r="B9" s="31"/>
      <c r="C9" s="31"/>
      <c r="D9" s="30"/>
      <c r="E9" s="30"/>
      <c r="F9" s="30"/>
    </row>
    <row r="10" spans="1:6" ht="12.75" customHeight="1" x14ac:dyDescent="0.25">
      <c r="A10" s="79" t="s">
        <v>29</v>
      </c>
      <c r="B10" s="79"/>
      <c r="C10" s="79"/>
      <c r="D10" s="79"/>
      <c r="E10" s="79"/>
      <c r="F10" s="79"/>
    </row>
    <row r="11" spans="1:6" x14ac:dyDescent="0.25">
      <c r="A11" s="80" t="s">
        <v>153</v>
      </c>
      <c r="B11" s="80"/>
      <c r="C11" s="80"/>
      <c r="D11" s="80"/>
      <c r="E11" s="80"/>
      <c r="F11" s="80"/>
    </row>
    <row r="12" spans="1:6" x14ac:dyDescent="0.25">
      <c r="A12" s="5"/>
      <c r="B12" s="5"/>
      <c r="C12" s="5"/>
      <c r="D12" s="5"/>
      <c r="E12" s="5"/>
      <c r="F12" s="5"/>
    </row>
    <row r="13" spans="1:6" x14ac:dyDescent="0.25">
      <c r="A13" s="6"/>
      <c r="B13" s="6"/>
      <c r="C13" s="6"/>
      <c r="D13" s="6"/>
      <c r="E13" s="6"/>
      <c r="F13" s="6"/>
    </row>
    <row r="14" spans="1:6" ht="13.2" customHeight="1" x14ac:dyDescent="0.25">
      <c r="A14" s="70" t="s">
        <v>1</v>
      </c>
      <c r="B14" s="77" t="s">
        <v>2</v>
      </c>
      <c r="C14" s="77" t="s">
        <v>3</v>
      </c>
      <c r="D14" s="81" t="s">
        <v>4</v>
      </c>
      <c r="E14" s="82"/>
      <c r="F14" s="83"/>
    </row>
    <row r="15" spans="1:6" ht="37.5" customHeight="1" x14ac:dyDescent="0.25">
      <c r="A15" s="71"/>
      <c r="B15" s="78"/>
      <c r="C15" s="78"/>
      <c r="D15" s="7" t="s">
        <v>32</v>
      </c>
      <c r="E15" s="7" t="s">
        <v>33</v>
      </c>
      <c r="F15" s="7" t="s">
        <v>159</v>
      </c>
    </row>
    <row r="16" spans="1:6" ht="39.6" hidden="1" x14ac:dyDescent="0.25">
      <c r="A16" s="7">
        <v>1</v>
      </c>
      <c r="B16" s="8" t="s">
        <v>50</v>
      </c>
      <c r="C16" s="10" t="s">
        <v>45</v>
      </c>
      <c r="D16" s="38">
        <v>0</v>
      </c>
      <c r="E16" s="38">
        <v>0</v>
      </c>
      <c r="F16" s="38">
        <v>0</v>
      </c>
    </row>
    <row r="17" spans="1:7" ht="79.2" hidden="1" x14ac:dyDescent="0.25">
      <c r="A17" s="7">
        <v>2</v>
      </c>
      <c r="B17" s="8" t="s">
        <v>51</v>
      </c>
      <c r="C17" s="10" t="s">
        <v>46</v>
      </c>
      <c r="D17" s="38"/>
      <c r="E17" s="38">
        <v>0</v>
      </c>
      <c r="F17" s="38">
        <v>0</v>
      </c>
    </row>
    <row r="18" spans="1:7" ht="79.2" hidden="1" x14ac:dyDescent="0.25">
      <c r="A18" s="7">
        <v>3</v>
      </c>
      <c r="B18" s="8" t="s">
        <v>52</v>
      </c>
      <c r="C18" s="10" t="s">
        <v>47</v>
      </c>
      <c r="D18" s="38"/>
      <c r="E18" s="38">
        <v>0</v>
      </c>
      <c r="F18" s="38">
        <v>0</v>
      </c>
    </row>
    <row r="19" spans="1:7" ht="79.2" hidden="1" x14ac:dyDescent="0.25">
      <c r="A19" s="7">
        <v>4</v>
      </c>
      <c r="B19" s="8" t="s">
        <v>53</v>
      </c>
      <c r="C19" s="10" t="s">
        <v>48</v>
      </c>
      <c r="D19" s="38"/>
      <c r="E19" s="38">
        <v>0</v>
      </c>
      <c r="F19" s="38">
        <v>0</v>
      </c>
    </row>
    <row r="20" spans="1:7" ht="79.2" hidden="1" x14ac:dyDescent="0.25">
      <c r="A20" s="7">
        <v>5</v>
      </c>
      <c r="B20" s="8" t="s">
        <v>54</v>
      </c>
      <c r="C20" s="10" t="s">
        <v>49</v>
      </c>
      <c r="D20" s="38"/>
      <c r="E20" s="38">
        <v>0</v>
      </c>
      <c r="F20" s="38">
        <v>0</v>
      </c>
    </row>
    <row r="21" spans="1:7" ht="42" customHeight="1" x14ac:dyDescent="0.25">
      <c r="A21" s="7">
        <v>1</v>
      </c>
      <c r="B21" s="8" t="s">
        <v>38</v>
      </c>
      <c r="C21" s="10" t="s">
        <v>5</v>
      </c>
      <c r="D21" s="39">
        <f t="shared" ref="D21:F21" si="0">SUM(D25,D24)</f>
        <v>948.10253999999259</v>
      </c>
      <c r="E21" s="39">
        <f t="shared" si="0"/>
        <v>0</v>
      </c>
      <c r="F21" s="39">
        <f t="shared" si="0"/>
        <v>0</v>
      </c>
      <c r="G21" s="3"/>
    </row>
    <row r="22" spans="1:7" ht="30.75" customHeight="1" x14ac:dyDescent="0.25">
      <c r="A22" s="7">
        <v>2</v>
      </c>
      <c r="B22" s="8" t="s">
        <v>39</v>
      </c>
      <c r="C22" s="11" t="s">
        <v>6</v>
      </c>
      <c r="D22" s="39">
        <f t="shared" ref="D22:F23" si="1">D23</f>
        <v>-432078.73502000002</v>
      </c>
      <c r="E22" s="39">
        <f t="shared" si="1"/>
        <v>-113237.273</v>
      </c>
      <c r="F22" s="39">
        <f t="shared" si="1"/>
        <v>-74004.911999999997</v>
      </c>
    </row>
    <row r="23" spans="1:7" ht="26.4" x14ac:dyDescent="0.25">
      <c r="A23" s="7">
        <v>3</v>
      </c>
      <c r="B23" s="8" t="s">
        <v>40</v>
      </c>
      <c r="C23" s="11" t="s">
        <v>7</v>
      </c>
      <c r="D23" s="39">
        <f t="shared" si="1"/>
        <v>-432078.73502000002</v>
      </c>
      <c r="E23" s="39">
        <f t="shared" si="1"/>
        <v>-113237.273</v>
      </c>
      <c r="F23" s="39">
        <f t="shared" si="1"/>
        <v>-74004.911999999997</v>
      </c>
    </row>
    <row r="24" spans="1:7" ht="39.6" x14ac:dyDescent="0.25">
      <c r="A24" s="7">
        <v>4</v>
      </c>
      <c r="B24" s="8" t="s">
        <v>41</v>
      </c>
      <c r="C24" s="11" t="s">
        <v>36</v>
      </c>
      <c r="D24" s="39">
        <v>-432078.73502000002</v>
      </c>
      <c r="E24" s="39">
        <v>-113237.273</v>
      </c>
      <c r="F24" s="39">
        <v>-74004.911999999997</v>
      </c>
    </row>
    <row r="25" spans="1:7" ht="26.4" x14ac:dyDescent="0.25">
      <c r="A25" s="7">
        <v>5</v>
      </c>
      <c r="B25" s="8" t="s">
        <v>42</v>
      </c>
      <c r="C25" s="11" t="s">
        <v>8</v>
      </c>
      <c r="D25" s="37">
        <f>D26</f>
        <v>433026.83756000001</v>
      </c>
      <c r="E25" s="39">
        <f t="shared" ref="E25:F26" si="2">E26</f>
        <v>113237.273</v>
      </c>
      <c r="F25" s="39">
        <f t="shared" si="2"/>
        <v>74004.911999999997</v>
      </c>
    </row>
    <row r="26" spans="1:7" ht="29.25" customHeight="1" x14ac:dyDescent="0.25">
      <c r="A26" s="7">
        <v>6</v>
      </c>
      <c r="B26" s="8" t="s">
        <v>43</v>
      </c>
      <c r="C26" s="11" t="s">
        <v>9</v>
      </c>
      <c r="D26" s="37">
        <f>D27</f>
        <v>433026.83756000001</v>
      </c>
      <c r="E26" s="39">
        <f t="shared" si="2"/>
        <v>113237.273</v>
      </c>
      <c r="F26" s="39">
        <f t="shared" si="2"/>
        <v>74004.911999999997</v>
      </c>
    </row>
    <row r="27" spans="1:7" ht="39.6" x14ac:dyDescent="0.25">
      <c r="A27" s="7">
        <v>7</v>
      </c>
      <c r="B27" s="8" t="s">
        <v>44</v>
      </c>
      <c r="C27" s="10" t="s">
        <v>37</v>
      </c>
      <c r="D27" s="37">
        <v>433026.83756000001</v>
      </c>
      <c r="E27" s="39">
        <v>113237.273</v>
      </c>
      <c r="F27" s="39">
        <v>74004.911999999997</v>
      </c>
    </row>
    <row r="28" spans="1:7" x14ac:dyDescent="0.25">
      <c r="A28" s="7">
        <v>8</v>
      </c>
      <c r="B28" s="8" t="s">
        <v>10</v>
      </c>
      <c r="C28" s="9"/>
      <c r="D28" s="39">
        <f>SUM(D21)</f>
        <v>948.10253999999259</v>
      </c>
      <c r="E28" s="39">
        <f t="shared" ref="E28:F28" si="3">SUM(E21)</f>
        <v>0</v>
      </c>
      <c r="F28" s="39">
        <f t="shared" si="3"/>
        <v>0</v>
      </c>
    </row>
    <row r="29" spans="1:7" x14ac:dyDescent="0.25">
      <c r="A29" s="2"/>
      <c r="B29" s="2"/>
      <c r="C29" s="2"/>
      <c r="D29" s="2"/>
      <c r="E29" s="2"/>
      <c r="F29" s="2"/>
    </row>
    <row r="30" spans="1:7" x14ac:dyDescent="0.25">
      <c r="A30" s="2"/>
      <c r="B30" s="2"/>
      <c r="C30" s="2"/>
      <c r="D30" s="2"/>
      <c r="E30" s="2"/>
      <c r="F30" s="2"/>
    </row>
    <row r="31" spans="1:7" x14ac:dyDescent="0.25">
      <c r="A31" s="2"/>
      <c r="B31" s="2"/>
      <c r="C31" s="2"/>
      <c r="D31" s="2"/>
      <c r="E31" s="2"/>
      <c r="F31" s="4"/>
    </row>
    <row r="32" spans="1:7" x14ac:dyDescent="0.25">
      <c r="A32" s="2"/>
      <c r="B32" s="2"/>
      <c r="C32" s="2"/>
      <c r="D32" s="2"/>
      <c r="E32" s="2"/>
      <c r="F32" s="4"/>
    </row>
    <row r="33" spans="1:6" x14ac:dyDescent="0.25">
      <c r="A33" s="2"/>
      <c r="B33" s="2"/>
      <c r="C33" s="2"/>
      <c r="D33" s="2"/>
      <c r="E33" s="2"/>
      <c r="F33" s="4"/>
    </row>
    <row r="34" spans="1:6" x14ac:dyDescent="0.25">
      <c r="A34" s="2"/>
      <c r="B34" s="2"/>
      <c r="C34" s="2"/>
      <c r="D34" s="2"/>
      <c r="E34" s="2"/>
      <c r="F34" s="4"/>
    </row>
    <row r="35" spans="1:6" x14ac:dyDescent="0.25">
      <c r="A35" s="2"/>
      <c r="B35" s="2"/>
      <c r="C35" s="2"/>
      <c r="D35" s="2"/>
      <c r="E35" s="2"/>
      <c r="F35" s="4"/>
    </row>
    <row r="36" spans="1:6" x14ac:dyDescent="0.25">
      <c r="A36" s="2"/>
      <c r="B36" s="2"/>
      <c r="C36" s="2"/>
      <c r="D36" s="2"/>
      <c r="E36" s="2"/>
      <c r="F36" s="4"/>
    </row>
    <row r="37" spans="1:6" x14ac:dyDescent="0.25">
      <c r="A37" s="2"/>
      <c r="B37" s="2"/>
      <c r="C37" s="2"/>
      <c r="D37" s="2"/>
      <c r="E37" s="2"/>
      <c r="F37" s="4"/>
    </row>
    <row r="38" spans="1:6" x14ac:dyDescent="0.25">
      <c r="A38" s="2"/>
      <c r="B38" s="2"/>
      <c r="C38" s="2"/>
      <c r="D38" s="2"/>
      <c r="E38" s="2"/>
      <c r="F38" s="4"/>
    </row>
    <row r="39" spans="1:6" x14ac:dyDescent="0.25">
      <c r="A39" s="2"/>
      <c r="B39" s="2"/>
      <c r="C39" s="2"/>
      <c r="D39" s="2"/>
      <c r="E39" s="2"/>
      <c r="F39" s="4"/>
    </row>
    <row r="40" spans="1:6" x14ac:dyDescent="0.25">
      <c r="A40" s="2"/>
      <c r="B40" s="2"/>
      <c r="C40" s="2"/>
      <c r="D40" s="2"/>
      <c r="E40" s="2"/>
      <c r="F40" s="4"/>
    </row>
    <row r="41" spans="1:6" x14ac:dyDescent="0.25">
      <c r="A41" s="2"/>
      <c r="B41" s="2"/>
      <c r="C41" s="2"/>
      <c r="D41" s="2"/>
      <c r="E41" s="2"/>
      <c r="F41" s="4"/>
    </row>
    <row r="42" spans="1:6" x14ac:dyDescent="0.25">
      <c r="A42" s="2"/>
      <c r="B42" s="2"/>
      <c r="C42" s="2"/>
      <c r="D42" s="2"/>
      <c r="E42" s="2"/>
      <c r="F42" s="4"/>
    </row>
    <row r="43" spans="1:6" x14ac:dyDescent="0.25">
      <c r="A43" s="2"/>
      <c r="B43" s="2"/>
      <c r="C43" s="2"/>
      <c r="D43" s="2"/>
      <c r="E43" s="2"/>
      <c r="F43" s="2"/>
    </row>
    <row r="44" spans="1:6" x14ac:dyDescent="0.25">
      <c r="A44" s="2"/>
      <c r="B44" s="2"/>
      <c r="C44" s="2"/>
      <c r="D44" s="2"/>
      <c r="E44" s="2"/>
      <c r="F44" s="2"/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2"/>
      <c r="B46" s="2"/>
      <c r="C46" s="2"/>
      <c r="D46" s="2"/>
      <c r="E46" s="2"/>
      <c r="F46" s="2"/>
    </row>
    <row r="47" spans="1:6" x14ac:dyDescent="0.25">
      <c r="A47" s="2"/>
      <c r="B47" s="2"/>
      <c r="C47" s="2"/>
      <c r="D47" s="2"/>
      <c r="E47" s="2"/>
      <c r="F47" s="2"/>
    </row>
    <row r="48" spans="1:6" x14ac:dyDescent="0.25">
      <c r="A48" s="2"/>
      <c r="B48" s="2"/>
      <c r="C48" s="2"/>
      <c r="D48" s="2"/>
      <c r="E48" s="2"/>
      <c r="F48" s="2"/>
    </row>
    <row r="49" spans="1:6" x14ac:dyDescent="0.25">
      <c r="A49" s="2"/>
      <c r="B49" s="2"/>
      <c r="C49" s="2"/>
      <c r="D49" s="2"/>
      <c r="E49" s="2"/>
      <c r="F49" s="2"/>
    </row>
  </sheetData>
  <mergeCells count="12">
    <mergeCell ref="D2:F2"/>
    <mergeCell ref="D3:F3"/>
    <mergeCell ref="D5:F5"/>
    <mergeCell ref="D6:F6"/>
    <mergeCell ref="D7:F7"/>
    <mergeCell ref="D8:F8"/>
    <mergeCell ref="A14:A15"/>
    <mergeCell ref="B14:B15"/>
    <mergeCell ref="C14:C15"/>
    <mergeCell ref="A10:F10"/>
    <mergeCell ref="A11:F11"/>
    <mergeCell ref="D14:F14"/>
  </mergeCells>
  <pageMargins left="1.1811023622047245" right="0.59055118110236227" top="0.78740157480314965" bottom="0.78740157480314965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прил.2</vt:lpstr>
      <vt:lpstr>прил.1</vt:lpstr>
      <vt:lpstr>прил.2!Область_печати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Budget7</cp:lastModifiedBy>
  <cp:lastPrinted>2022-04-22T07:25:27Z</cp:lastPrinted>
  <dcterms:created xsi:type="dcterms:W3CDTF">2013-12-10T03:55:03Z</dcterms:created>
  <dcterms:modified xsi:type="dcterms:W3CDTF">2022-04-22T07:26:23Z</dcterms:modified>
</cp:coreProperties>
</file>